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15" windowWidth="14430" windowHeight="12330"/>
  </bookViews>
  <sheets>
    <sheet name="Doctors" sheetId="2" r:id="rId1"/>
    <sheet name="Gràfics" sheetId="4" r:id="rId2"/>
    <sheet name="Full1" sheetId="5" r:id="rId3"/>
  </sheets>
  <calcPr calcId="145621"/>
</workbook>
</file>

<file path=xl/calcChain.xml><?xml version="1.0" encoding="utf-8"?>
<calcChain xmlns="http://schemas.openxmlformats.org/spreadsheetml/2006/main">
  <c r="I304" i="2" l="1"/>
  <c r="I305" i="2"/>
  <c r="G305" i="2"/>
  <c r="E305" i="2"/>
  <c r="C305" i="2"/>
  <c r="E231" i="2"/>
  <c r="C231" i="2"/>
  <c r="G203" i="2"/>
  <c r="E203" i="2"/>
  <c r="C203" i="2"/>
  <c r="G202" i="2"/>
  <c r="E202" i="2"/>
  <c r="C202" i="2"/>
  <c r="G204" i="2"/>
  <c r="E204" i="2"/>
  <c r="C204" i="2"/>
  <c r="D8" i="2" l="1"/>
  <c r="F277" i="2" l="1"/>
  <c r="G277" i="2" s="1"/>
  <c r="D277" i="2"/>
  <c r="E277" i="2" s="1"/>
  <c r="B277" i="2"/>
  <c r="C277" i="2" s="1"/>
  <c r="H305" i="2" l="1"/>
  <c r="F305" i="2"/>
  <c r="D305" i="2"/>
  <c r="B305" i="2"/>
  <c r="L296" i="2"/>
  <c r="M296" i="2" s="1"/>
  <c r="J296" i="2"/>
  <c r="K296" i="2" s="1"/>
  <c r="H296" i="2"/>
  <c r="I296" i="2" s="1"/>
  <c r="F296" i="2"/>
  <c r="G296" i="2" s="1"/>
  <c r="D296" i="2"/>
  <c r="E296" i="2" s="1"/>
  <c r="B296" i="2"/>
  <c r="C296" i="2" s="1"/>
  <c r="N287" i="2"/>
  <c r="O287" i="2" s="1"/>
  <c r="L287" i="2"/>
  <c r="M287" i="2" s="1"/>
  <c r="J287" i="2"/>
  <c r="K287" i="2" s="1"/>
  <c r="H287" i="2"/>
  <c r="I287" i="2" s="1"/>
  <c r="F287" i="2"/>
  <c r="G287" i="2" s="1"/>
  <c r="D287" i="2"/>
  <c r="E287" i="2" s="1"/>
  <c r="B287" i="2"/>
  <c r="C287" i="2" s="1"/>
  <c r="N267" i="2"/>
  <c r="O267" i="2" s="1"/>
  <c r="L267" i="2"/>
  <c r="M267" i="2" s="1"/>
  <c r="J267" i="2"/>
  <c r="K267" i="2" s="1"/>
  <c r="H267" i="2"/>
  <c r="I267" i="2" s="1"/>
  <c r="F267" i="2"/>
  <c r="G267" i="2" s="1"/>
  <c r="D267" i="2"/>
  <c r="E267" i="2" s="1"/>
  <c r="B267" i="2"/>
  <c r="C267" i="2" s="1"/>
  <c r="J258" i="2"/>
  <c r="K258" i="2" s="1"/>
  <c r="H258" i="2"/>
  <c r="I258" i="2" s="1"/>
  <c r="F258" i="2"/>
  <c r="G258" i="2" s="1"/>
  <c r="D258" i="2"/>
  <c r="E258" i="2" s="1"/>
  <c r="B258" i="2"/>
  <c r="C258" i="2" s="1"/>
  <c r="F240" i="2" l="1"/>
  <c r="D240" i="2"/>
  <c r="E240" i="2" s="1"/>
  <c r="B240" i="2"/>
  <c r="C240" i="2" s="1"/>
  <c r="D231" i="2"/>
  <c r="B231" i="2"/>
  <c r="J222" i="2"/>
  <c r="K222" i="2" s="1"/>
  <c r="H222" i="2"/>
  <c r="I222" i="2" s="1"/>
  <c r="F222" i="2"/>
  <c r="G222" i="2" s="1"/>
  <c r="D222" i="2"/>
  <c r="E222" i="2" s="1"/>
  <c r="B222" i="2"/>
  <c r="C222" i="2" s="1"/>
  <c r="N204" i="2"/>
  <c r="L204" i="2"/>
  <c r="J204" i="2"/>
  <c r="H204" i="2"/>
  <c r="L195" i="2"/>
  <c r="J195" i="2"/>
  <c r="H195" i="2"/>
  <c r="F195" i="2"/>
  <c r="D195" i="2"/>
  <c r="E195" i="2" s="1"/>
  <c r="B195" i="2"/>
  <c r="C195" i="2" s="1"/>
  <c r="B177" i="2"/>
  <c r="D177" i="2"/>
  <c r="F177" i="2"/>
  <c r="H177" i="2"/>
  <c r="J177" i="2"/>
  <c r="L177" i="2"/>
  <c r="N177" i="2"/>
  <c r="P177" i="2"/>
  <c r="R177" i="2"/>
  <c r="C175" i="2"/>
  <c r="E175" i="2"/>
  <c r="G175" i="2"/>
  <c r="I175" i="2"/>
  <c r="K175" i="2"/>
  <c r="M175" i="2"/>
  <c r="O175" i="2"/>
  <c r="Q175" i="2"/>
  <c r="S175" i="2"/>
  <c r="C176" i="2"/>
  <c r="E176" i="2"/>
  <c r="G176" i="2"/>
  <c r="I176" i="2"/>
  <c r="K176" i="2"/>
  <c r="M176" i="2"/>
  <c r="O176" i="2"/>
  <c r="Q176" i="2"/>
  <c r="S176" i="2"/>
  <c r="G195" i="2" l="1"/>
  <c r="M204" i="2"/>
  <c r="I195" i="2"/>
  <c r="O204" i="2"/>
  <c r="M195" i="2"/>
  <c r="K204" i="2"/>
  <c r="K195" i="2"/>
  <c r="I204" i="2"/>
  <c r="C169" i="2"/>
  <c r="C161" i="2"/>
  <c r="D161" i="2" s="1"/>
  <c r="R152" i="2"/>
  <c r="S152" i="2" s="1"/>
  <c r="P152" i="2"/>
  <c r="Q152" i="2" s="1"/>
  <c r="N152" i="2"/>
  <c r="O152" i="2" s="1"/>
  <c r="L152" i="2"/>
  <c r="M152" i="2" s="1"/>
  <c r="J152" i="2"/>
  <c r="K152" i="2" s="1"/>
  <c r="H152" i="2"/>
  <c r="I152" i="2" s="1"/>
  <c r="F152" i="2"/>
  <c r="G152" i="2" s="1"/>
  <c r="D152" i="2"/>
  <c r="E152" i="2" s="1"/>
  <c r="B152" i="2"/>
  <c r="C152" i="2" s="1"/>
  <c r="L143" i="2"/>
  <c r="M143" i="2" s="1"/>
  <c r="J143" i="2"/>
  <c r="K143" i="2" s="1"/>
  <c r="H143" i="2"/>
  <c r="I143" i="2" s="1"/>
  <c r="F143" i="2"/>
  <c r="G143" i="2" s="1"/>
  <c r="D143" i="2"/>
  <c r="E143" i="2" s="1"/>
  <c r="B143" i="2"/>
  <c r="C143" i="2" s="1"/>
  <c r="AB134" i="2"/>
  <c r="AC134" i="2" s="1"/>
  <c r="Z134" i="2"/>
  <c r="AA134" i="2" s="1"/>
  <c r="X134" i="2"/>
  <c r="Y134" i="2" s="1"/>
  <c r="V134" i="2"/>
  <c r="W134" i="2" s="1"/>
  <c r="T125" i="2"/>
  <c r="U125" i="2" s="1"/>
  <c r="R125" i="2"/>
  <c r="S125" i="2" s="1"/>
  <c r="P125" i="2"/>
  <c r="Q125" i="2" s="1"/>
  <c r="N125" i="2"/>
  <c r="O125" i="2" s="1"/>
  <c r="L125" i="2"/>
  <c r="M125" i="2" s="1"/>
  <c r="J125" i="2"/>
  <c r="K125" i="2" s="1"/>
  <c r="H125" i="2"/>
  <c r="I125" i="2" s="1"/>
  <c r="F125" i="2"/>
  <c r="G125" i="2" s="1"/>
  <c r="D125" i="2"/>
  <c r="E125" i="2" s="1"/>
  <c r="B125" i="2"/>
  <c r="C125" i="2" s="1"/>
  <c r="L116" i="2"/>
  <c r="M116" i="2" s="1"/>
  <c r="J116" i="2"/>
  <c r="K116" i="2" s="1"/>
  <c r="H116" i="2"/>
  <c r="I116" i="2" s="1"/>
  <c r="F116" i="2"/>
  <c r="G116" i="2" s="1"/>
  <c r="D116" i="2"/>
  <c r="E116" i="2" s="1"/>
  <c r="B116" i="2"/>
  <c r="C116" i="2" s="1"/>
  <c r="D169" i="2" l="1"/>
  <c r="J98" i="2"/>
  <c r="K98" i="2" s="1"/>
  <c r="H98" i="2"/>
  <c r="I98" i="2" s="1"/>
  <c r="F98" i="2"/>
  <c r="G98" i="2" s="1"/>
  <c r="D98" i="2"/>
  <c r="E98" i="2" s="1"/>
  <c r="B98" i="2"/>
  <c r="C98" i="2" s="1"/>
  <c r="L89" i="2"/>
  <c r="M89" i="2" s="1"/>
  <c r="J89" i="2"/>
  <c r="H89" i="2"/>
  <c r="I89" i="2" s="1"/>
  <c r="F89" i="2"/>
  <c r="D89" i="2"/>
  <c r="E89" i="2" s="1"/>
  <c r="B89" i="2"/>
  <c r="N80" i="2"/>
  <c r="L80" i="2"/>
  <c r="J80" i="2"/>
  <c r="K80" i="2" s="1"/>
  <c r="H80" i="2"/>
  <c r="I80" i="2" s="1"/>
  <c r="F80" i="2"/>
  <c r="G80" i="2" s="1"/>
  <c r="D80" i="2"/>
  <c r="E80" i="2" s="1"/>
  <c r="B80" i="2"/>
  <c r="C80" i="2" s="1"/>
  <c r="E71" i="2"/>
  <c r="D71" i="2"/>
  <c r="C71" i="2"/>
  <c r="B71" i="2"/>
  <c r="E70" i="2"/>
  <c r="D70" i="2"/>
  <c r="C70" i="2"/>
  <c r="B70" i="2"/>
  <c r="E69" i="2"/>
  <c r="D69" i="2"/>
  <c r="C69" i="2"/>
  <c r="B69" i="2"/>
  <c r="J64" i="2"/>
  <c r="K64" i="2" s="1"/>
  <c r="H64" i="2"/>
  <c r="I64" i="2" s="1"/>
  <c r="F64" i="2"/>
  <c r="G64" i="2" s="1"/>
  <c r="D64" i="2"/>
  <c r="E64" i="2" s="1"/>
  <c r="B64" i="2"/>
  <c r="C64" i="2" s="1"/>
  <c r="J55" i="2"/>
  <c r="K55" i="2" s="1"/>
  <c r="H55" i="2"/>
  <c r="I55" i="2" s="1"/>
  <c r="F55" i="2"/>
  <c r="G55" i="2" s="1"/>
  <c r="D55" i="2"/>
  <c r="E55" i="2" s="1"/>
  <c r="B55" i="2"/>
  <c r="C55" i="2" s="1"/>
  <c r="J46" i="2"/>
  <c r="K46" i="2" s="1"/>
  <c r="H46" i="2"/>
  <c r="I46" i="2" s="1"/>
  <c r="F46" i="2"/>
  <c r="G46" i="2" s="1"/>
  <c r="D46" i="2"/>
  <c r="E46" i="2" s="1"/>
  <c r="B46" i="2"/>
  <c r="C46" i="2" s="1"/>
  <c r="L37" i="2"/>
  <c r="M37" i="2" s="1"/>
  <c r="J37" i="2"/>
  <c r="K37" i="2" s="1"/>
  <c r="H37" i="2"/>
  <c r="I37" i="2" s="1"/>
  <c r="F37" i="2"/>
  <c r="G37" i="2" s="1"/>
  <c r="D37" i="2"/>
  <c r="E37" i="2" s="1"/>
  <c r="C37" i="2"/>
  <c r="J27" i="2"/>
  <c r="K27" i="2" s="1"/>
  <c r="H27" i="2"/>
  <c r="I27" i="2" s="1"/>
  <c r="F27" i="2"/>
  <c r="G27" i="2" s="1"/>
  <c r="D27" i="2"/>
  <c r="E27" i="2" s="1"/>
  <c r="B27" i="2"/>
  <c r="C27" i="2" s="1"/>
  <c r="H8" i="2"/>
  <c r="F8" i="2"/>
  <c r="C17" i="2"/>
  <c r="C16" i="2"/>
  <c r="C15" i="2"/>
  <c r="S177" i="2"/>
  <c r="Q177" i="2"/>
  <c r="O177" i="2"/>
  <c r="M177" i="2"/>
  <c r="K177" i="2"/>
  <c r="I177" i="2"/>
  <c r="G177" i="2"/>
  <c r="E177" i="2"/>
  <c r="C177" i="2"/>
  <c r="M80" i="2" l="1"/>
  <c r="O80" i="2"/>
  <c r="C89" i="2"/>
  <c r="K89" i="2"/>
  <c r="G89" i="2"/>
</calcChain>
</file>

<file path=xl/sharedStrings.xml><?xml version="1.0" encoding="utf-8"?>
<sst xmlns="http://schemas.openxmlformats.org/spreadsheetml/2006/main" count="992" uniqueCount="278">
  <si>
    <t>PERFIL DE L'ENSENYAMENT</t>
  </si>
  <si>
    <t>Respostes</t>
  </si>
  <si>
    <t>Població</t>
  </si>
  <si>
    <t>% Resposta</t>
  </si>
  <si>
    <t>Dones</t>
  </si>
  <si>
    <t>Homes</t>
  </si>
  <si>
    <t>%</t>
  </si>
  <si>
    <t>ESTATUS D'INSERCIÓ</t>
  </si>
  <si>
    <t>Situació laboral actual</t>
  </si>
  <si>
    <t>No</t>
  </si>
  <si>
    <t>Altres</t>
  </si>
  <si>
    <t>SITUACIÓ LABORAL</t>
  </si>
  <si>
    <t>Mitjana</t>
  </si>
  <si>
    <t>Desv.</t>
  </si>
  <si>
    <t>Públic</t>
  </si>
  <si>
    <t>Privat</t>
  </si>
  <si>
    <t>Barcelona</t>
  </si>
  <si>
    <t>Tarragona</t>
  </si>
  <si>
    <t>Girona</t>
  </si>
  <si>
    <t>Lleida</t>
  </si>
  <si>
    <t>Europa</t>
  </si>
  <si>
    <t>Idiomes</t>
  </si>
  <si>
    <t>Iniciativa personal</t>
  </si>
  <si>
    <t>Sí</t>
  </si>
  <si>
    <t>FORMACIÓ PRÈVIA</t>
  </si>
  <si>
    <t>A la universitat</t>
  </si>
  <si>
    <t>Categoria dins la universitat</t>
  </si>
  <si>
    <t>Col·laborador</t>
  </si>
  <si>
    <t>Agregat o professor funcionari</t>
  </si>
  <si>
    <t>Associat</t>
  </si>
  <si>
    <t>Només investigador</t>
  </si>
  <si>
    <t>Satisfacció general amb els estudis de doctorat</t>
  </si>
  <si>
    <t>SATISFACCIÓ AMB ELS ESTUDIS DE DOCTORAT</t>
  </si>
  <si>
    <t>Repetiries els estudis de doctorat?</t>
  </si>
  <si>
    <t>Nivell d'estudis requerit per accedir a la darrera feina</t>
  </si>
  <si>
    <t>Títol de doctor</t>
  </si>
  <si>
    <t>Menys de 10</t>
  </si>
  <si>
    <t>Entre 10 i 50</t>
  </si>
  <si>
    <t>Entre 51 i 100</t>
  </si>
  <si>
    <t>Entre 101 i 250</t>
  </si>
  <si>
    <t>Entre 251 i 500</t>
  </si>
  <si>
    <t>VALORACIÓ DE L'ADEQUACIÓ DE LA FORMACIÓ REBUDA</t>
  </si>
  <si>
    <t>Capacitat de generar nou coneixement</t>
  </si>
  <si>
    <t>DADES IDENTIFICATIVES</t>
  </si>
  <si>
    <t>Nacionalitat</t>
  </si>
  <si>
    <t>Espanyola</t>
  </si>
  <si>
    <t>Tipus de tesi doctoral</t>
  </si>
  <si>
    <t>Monografia</t>
  </si>
  <si>
    <t>Català</t>
  </si>
  <si>
    <t>Castellà</t>
  </si>
  <si>
    <t>Anglès</t>
  </si>
  <si>
    <t>Majoritàriament de manera independent</t>
  </si>
  <si>
    <t>Majoritàriament dins un grup de recerca/mixta</t>
  </si>
  <si>
    <t>DESCRIPCIÓ DE LA TESI DOCTORAL</t>
  </si>
  <si>
    <t>FONT D'INGRESSOS DURANT ELS ESTUDIS DE DOCTORAT</t>
  </si>
  <si>
    <t>Universitat on es van cursar els estudis d'accés</t>
  </si>
  <si>
    <t>UB</t>
  </si>
  <si>
    <t>UPC</t>
  </si>
  <si>
    <t>UdL</t>
  </si>
  <si>
    <t>Universitats espanyoles fora de Catalunya</t>
  </si>
  <si>
    <t>Universitats fora d’Espanya</t>
  </si>
  <si>
    <t>Gènere</t>
  </si>
  <si>
    <t>Dona</t>
  </si>
  <si>
    <t>Home</t>
  </si>
  <si>
    <t>Total</t>
  </si>
  <si>
    <t>Derivació de publicacions en cas d'haver fer una monografia</t>
  </si>
  <si>
    <t>Col·lecció d’articles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</si>
  <si>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</si>
  <si>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</si>
  <si>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</si>
  <si>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</si>
  <si>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</si>
  <si>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Més d’un idioma</t>
  </si>
  <si>
    <t>Forma de treball durant la tesi doctorat</t>
  </si>
  <si>
    <t>Tesis de tipus empírica (laborati, clínica, entrevista, qüestionari..)</t>
  </si>
  <si>
    <t>Altres (especifiqueu)</t>
  </si>
  <si>
    <t>Jornada de treball a temps complet</t>
  </si>
  <si>
    <t>Treballo</t>
  </si>
  <si>
    <t>No treballo però he treballat després dels estudis</t>
  </si>
  <si>
    <t>No he treballat mai</t>
  </si>
  <si>
    <t>No (jornada parcial o altres)</t>
  </si>
  <si>
    <t>Possessió del títol de Dr. Europeu</t>
  </si>
  <si>
    <t>Lloc on ha té/ha tingut la feina de major dedicació</t>
  </si>
  <si>
    <t>En un centre/institut de recerca</t>
  </si>
  <si>
    <t>En una empresa o altra institució</t>
  </si>
  <si>
    <t>Lector/ajudant doctor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</si>
  <si>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</si>
  <si>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</si>
  <si>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</si>
  <si>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</si>
  <si>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</si>
  <si>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</si>
  <si>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</si>
  <si>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</si>
  <si>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</si>
  <si>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</si>
  <si>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</si>
  <si>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</si>
  <si>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</si>
  <si>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Pariticipació en conferències nacionals o internacionals</t>
  </si>
  <si>
    <t>Presentació de la recerca en seminaris interns al departament/institució</t>
  </si>
  <si>
    <t>Nombre de treballadors</t>
  </si>
  <si>
    <t>La seva titulació específica (llic/eng/dipl)</t>
  </si>
  <si>
    <t>Només ser titulat universitari</t>
  </si>
  <si>
    <t>No calia cap titulació universitària</t>
  </si>
  <si>
    <t>Guanys anuals bruts</t>
  </si>
  <si>
    <t>Les funcions són les pròpies del nivell de titulació de Doctor?</t>
  </si>
  <si>
    <t>Menys de 9.000 €</t>
  </si>
  <si>
    <t>Entre 9.000 i 12.000 €</t>
  </si>
  <si>
    <t>Entre 12.000 i 15.000 €</t>
  </si>
  <si>
    <t>Entre 15.000 i 18.000 €</t>
  </si>
  <si>
    <t>Entre 18.000 i 24.000€</t>
  </si>
  <si>
    <t>Entre 24.000 i 30.000€</t>
  </si>
  <si>
    <t>Entre 30.000 i 40.000 €</t>
  </si>
  <si>
    <t>Entre 40.000 i 50.000 €</t>
  </si>
  <si>
    <t>Més de 50.000</t>
  </si>
  <si>
    <t>Sí (funcions pròpies)</t>
  </si>
  <si>
    <t>BRANCA D'ACTIVITAT</t>
  </si>
  <si>
    <t>Branca d'activitat econòmica de l'empresa</t>
  </si>
  <si>
    <t>Construcción (arquitectos, topógrafos, aparejadores,...)</t>
  </si>
  <si>
    <t>Medios de comunicación (radio, televisión, cine, vídeo, editoriales, audiovisual.)</t>
  </si>
  <si>
    <t>Administración pública, defensa y seguridad social</t>
  </si>
  <si>
    <t>ÀMBIT I UBICACIÓ</t>
  </si>
  <si>
    <t>Àmbit de l'empresa</t>
  </si>
  <si>
    <t>Lloc de feina</t>
  </si>
  <si>
    <t>Resta de comunitats autònomes</t>
  </si>
  <si>
    <t>Resta del món</t>
  </si>
  <si>
    <t>Qualitat de la inserció:Funcions</t>
  </si>
  <si>
    <t>Funcions de direcció: pròpia empresa, Direcció producció, financera...</t>
  </si>
  <si>
    <t>Funcions de comerç i distribució</t>
  </si>
  <si>
    <t>Funcions d'ensenyament</t>
  </si>
  <si>
    <t>Funcions d'R+D</t>
  </si>
  <si>
    <t>Funcions d'assistència mèdica i social</t>
  </si>
  <si>
    <t>Funcions de disseny, art</t>
  </si>
  <si>
    <t>Funcions técniques</t>
  </si>
  <si>
    <t>Altres funcions qualificades</t>
  </si>
  <si>
    <t>Altres funcions no qualificades</t>
  </si>
  <si>
    <t>Satisfacció amb el contingut de la feina</t>
  </si>
  <si>
    <t>Satisfacció amb les perspectives de millora i promoció</t>
  </si>
  <si>
    <t>Satisfacció amb el nivell de retribució</t>
  </si>
  <si>
    <t>Satisfacció amb la connexió dels coneixements/competències desenvolupades de la formació doctoral i la feina</t>
  </si>
  <si>
    <t>Satisfacció general amb la feina on treballes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</si>
  <si>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</si>
  <si>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</si>
  <si>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</si>
  <si>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</si>
  <si>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</si>
  <si>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</si>
  <si>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</si>
  <si>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</si>
  <si>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</si>
  <si>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</si>
  <si>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</si>
  <si>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Treball en equip</t>
  </si>
  <si>
    <t>ATUR</t>
  </si>
  <si>
    <t>Estatus actual</t>
  </si>
  <si>
    <t>Ocupat</t>
  </si>
  <si>
    <t>Aturat</t>
  </si>
  <si>
    <t>Inactiu</t>
  </si>
  <si>
    <t>Menys de sis mesos</t>
  </si>
  <si>
    <t>Entre sis mesos i un any</t>
  </si>
  <si>
    <t>Entre un i dos anys</t>
  </si>
  <si>
    <t>Més de dos anys</t>
  </si>
  <si>
    <t>Maternitat/Paternitat/Llar</t>
  </si>
  <si>
    <t>Contactes personals o familiars</t>
  </si>
  <si>
    <t>Internet / Anuncis a la premsa</t>
  </si>
  <si>
    <t>Oposició / concurs públic</t>
  </si>
  <si>
    <t>Servei d'Ocupació de Catalunya (SOC)</t>
  </si>
  <si>
    <t>Crear una empresa o despatx propi</t>
  </si>
  <si>
    <t>Serveis de la borsa de les universitats</t>
  </si>
  <si>
    <t>MOBILITAT</t>
  </si>
  <si>
    <t>Mobilitat durant els estudis (format 2011)</t>
  </si>
  <si>
    <t>Mobilitat Postdocotoral</t>
  </si>
  <si>
    <t>Sí, nacional</t>
  </si>
  <si>
    <t>Sí, internacional</t>
  </si>
  <si>
    <t>Sí, Nacional (Catalunya / Espanya)</t>
  </si>
  <si>
    <t>Sí, a l'estranger</t>
  </si>
  <si>
    <t>Servicios a las empresas. Alquiler de bienes (rrhh, investigación y seguridad, limpieza industrial, auditoría, asesor,...</t>
  </si>
  <si>
    <t>Educación, investigación y servicios culturales (i+d, espectáculos, actividades artísticas,...)</t>
  </si>
  <si>
    <t>Població i mostra</t>
  </si>
  <si>
    <t>Edat en el moment de la finalització del programa</t>
  </si>
  <si>
    <t>Desv</t>
  </si>
  <si>
    <t>Total mostra</t>
  </si>
  <si>
    <t>Idioma en que s'ha escrit la tesi</t>
  </si>
  <si>
    <t>Forma de treball durant la tesi</t>
  </si>
  <si>
    <t>Lloc on té/ha tingut la feina de major dedicació</t>
  </si>
  <si>
    <t>Qualitat de la inserció: Satisfacció</t>
  </si>
  <si>
    <t>(Molt baix 1 - 7 Molt alt)</t>
  </si>
  <si>
    <t>TIPUS DE CONTRACTE</t>
  </si>
  <si>
    <t>Tipus de contracte</t>
  </si>
  <si>
    <t>Fix</t>
  </si>
  <si>
    <t>Autònom</t>
  </si>
  <si>
    <t>Temporal/interí</t>
  </si>
  <si>
    <t>Becari</t>
  </si>
  <si>
    <t>Sense contracte</t>
  </si>
  <si>
    <t>TIPUS DE TREBALL</t>
  </si>
  <si>
    <t>Tipus autònom</t>
  </si>
  <si>
    <t>Compte propi</t>
  </si>
  <si>
    <t>Compte aliè</t>
  </si>
  <si>
    <t>*(Nomès pels autònoms)</t>
  </si>
  <si>
    <t>DURADA DEL CONTRACTE</t>
  </si>
  <si>
    <t>Durada del contracte</t>
  </si>
  <si>
    <t>Més d’un any</t>
  </si>
  <si>
    <t>NIVELL D'ESTUDIS DELS PARES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</si>
  <si>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</si>
  <si>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</si>
  <si>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</si>
  <si>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</si>
  <si>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</si>
  <si>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</si>
  <si>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Nivell d'estudis dels pares</t>
  </si>
  <si>
    <t>Mobilitat durant els estudis</t>
  </si>
  <si>
    <t>Mobilitat postdoctoral</t>
  </si>
  <si>
    <t>Formació prèvia</t>
  </si>
  <si>
    <t>ANY INICI DE LA FEINA ACTUAL (O LA DARRERA)</t>
  </si>
  <si>
    <t>Fa més de 3 anys</t>
  </si>
  <si>
    <t>Fa 3 anys</t>
  </si>
  <si>
    <t>Fa 2 anys</t>
  </si>
  <si>
    <t>Fa 1 any</t>
  </si>
  <si>
    <t>Any actual</t>
  </si>
  <si>
    <t>DOCTORS PROMOCIÓ 2008-2009 i 2009-2010</t>
  </si>
  <si>
    <t>Universitat pública o privada?</t>
  </si>
  <si>
    <t>Pública</t>
  </si>
  <si>
    <t>Privada</t>
  </si>
  <si>
    <t>UBICACIÓ-País Europa</t>
  </si>
  <si>
    <t xml:space="preserve">País d'Europa </t>
  </si>
  <si>
    <t>ALEMANYA</t>
  </si>
  <si>
    <t>UBICACIÓ-Continent</t>
  </si>
  <si>
    <t>En quin continent?</t>
  </si>
  <si>
    <t>Àfrica</t>
  </si>
  <si>
    <t>Unió Europea</t>
  </si>
  <si>
    <t>Estats Units d'Amèrica</t>
  </si>
  <si>
    <t>Altres països</t>
  </si>
  <si>
    <t>DURANT ELS ESTUDIS</t>
  </si>
  <si>
    <t>POSTDOCTORAL</t>
  </si>
  <si>
    <t>MOBILITAT DURANT ESTUDIS i POSTDOCTORAL-Estranger</t>
  </si>
  <si>
    <t xml:space="preserve">QUALITAT DE LA INSERCIÓ: SATISFACCIÓ AMB LA FEINA ACTUAL </t>
  </si>
  <si>
    <t>IMPACTE DELS ESTUDIS EN LA FEINA ACTUAL</t>
  </si>
  <si>
    <t>Treball com a mínim dos anys durant el doctorat</t>
  </si>
  <si>
    <t>MILLORA EN LA FEINA DEL DOCTORAT</t>
  </si>
  <si>
    <t>MILLORA DELS ESTUDIS EN L'ÀMBIT PROFESSIONAL</t>
  </si>
  <si>
    <t>Coordinar equips de treball i gestionar els problemes que se'n puguin derivar</t>
  </si>
  <si>
    <t>Assumir noves funcions o responsabilitats diferents de les que ja desenvolupàveu</t>
  </si>
  <si>
    <t xml:space="preserve">* La mostra d'enquestes a doctorats amb nacionalitat estrangera va ser poc significativa, així doncs en aquest informe només es mostren els resultats pels docotats nacionals. </t>
  </si>
  <si>
    <t>Estrangera*</t>
  </si>
  <si>
    <t>Les funcions requereixen formació universitària?*</t>
  </si>
  <si>
    <t>* Només pels que han contestat NO a la pregunta "Les funcions són les pròpies del nivell de titulació de Doctor?</t>
  </si>
  <si>
    <t>No aplica*</t>
  </si>
  <si>
    <t>* No contesten els que treballen en una universitat o un institut de recerca</t>
  </si>
  <si>
    <t>* Es poden escollir més d'una opció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</si>
  <si>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</si>
  <si>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</si>
  <si>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</si>
  <si>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</si>
  <si>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* No contesten els que NO han treballat com a mínim dos anys durant el doctorat</t>
  </si>
  <si>
    <t>Assumir noves funcions, tasques o projectes d'alta visibilitat dins l'empresa *</t>
  </si>
  <si>
    <t>Desenvolupar nous projectes o productes, noves línies d'actuació*</t>
  </si>
  <si>
    <t>Assumir un rol clau en les decisions que puguin tenir impacte directe en el negoci*</t>
  </si>
  <si>
    <t>*Només contesten els que treballen o han treballat a una empresa</t>
  </si>
  <si>
    <t>Durada del contracte*</t>
  </si>
  <si>
    <t>* Només contesten els que tenen un tipus de contracte temporal</t>
  </si>
  <si>
    <t>Temps que fa que busques feina*</t>
  </si>
  <si>
    <t>* Només contesten els que estan en situació aturat actiu</t>
  </si>
  <si>
    <t>Motius no recerca feina **</t>
  </si>
  <si>
    <t>** Només contesten els que estan en situació aturat inactiu</t>
  </si>
  <si>
    <t>ATUR (Mitjans utilitzats per trobar feina) *</t>
  </si>
  <si>
    <t>* Només contesten els doctorats que han realitzat mobilitat internacional</t>
  </si>
  <si>
    <t>-</t>
  </si>
  <si>
    <t>Continuar estudis/oposicions</t>
  </si>
  <si>
    <t xml:space="preserve">Més de 500  </t>
  </si>
  <si>
    <t>NS/NC</t>
  </si>
  <si>
    <t xml:space="preserve"> </t>
  </si>
  <si>
    <t>No aplica</t>
  </si>
  <si>
    <t>Ns/Nc</t>
  </si>
  <si>
    <t>Recuento</t>
  </si>
  <si>
    <t>% de la fila</t>
  </si>
  <si>
    <t>Canvi de feina un cop finalitzat el doctorat*</t>
  </si>
  <si>
    <t>NS7NC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</si>
</sst>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%"/>
    <numFmt numFmtId="165" formatCode="###0"/>
    <numFmt numFmtId="166" formatCode="###0.0%"/>
    <numFmt numFmtId="167" formatCode="####.0%"/>
    <numFmt numFmtId="168" formatCode="###0.00"/>
    <numFmt numFmtId="173" formatCode="####.0"/>
  </numFmts>
  <fonts count="17">
    <font>
      <sz val="10"/>
      <name val="Arial"/>
    </font>
    <font>
      <sz val="10"/>
      <name val="Arial"/>
      <family val="2"/>
    </font>
    <font>
      <b/>
      <sz val="12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color theme="0"/>
      <name val="Arial BOLD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3"/>
      <name val="Arial Bold"/>
    </font>
    <font>
      <sz val="9"/>
      <color rgb="FFFF0000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4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/>
      <top/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/>
      <diagonal/>
    </border>
    <border>
      <left style="thick">
        <color indexed="8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medium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thick">
        <color indexed="64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medium">
        <color indexed="8"/>
      </right>
      <top/>
      <bottom style="medium">
        <color indexed="8"/>
      </bottom>
      <diagonal/>
    </border>
    <border>
      <left style="thick">
        <color indexed="64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64"/>
      </left>
      <right/>
      <top style="thick">
        <color indexed="8"/>
      </top>
      <bottom style="thin">
        <color indexed="8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410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right" vertical="center"/>
    </xf>
    <xf numFmtId="168" fontId="3" fillId="0" borderId="9" xfId="0" applyNumberFormat="1" applyFont="1" applyBorder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horizontal="right" vertical="center"/>
    </xf>
    <xf numFmtId="168" fontId="3" fillId="0" borderId="5" xfId="0" applyNumberFormat="1" applyFont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8" fontId="3" fillId="0" borderId="8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0" fontId="3" fillId="0" borderId="18" xfId="6" applyNumberFormat="1" applyFont="1" applyBorder="1" applyAlignment="1">
      <alignment horizontal="right" vertical="center"/>
    </xf>
    <xf numFmtId="0" fontId="11" fillId="3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5" xfId="3" applyFont="1" applyBorder="1" applyAlignment="1">
      <alignment horizontal="left" vertical="center" wrapText="1"/>
    </xf>
    <xf numFmtId="0" fontId="4" fillId="0" borderId="17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165" fontId="4" fillId="0" borderId="4" xfId="3" applyNumberFormat="1" applyFont="1" applyBorder="1" applyAlignment="1">
      <alignment horizontal="right" vertical="center"/>
    </xf>
    <xf numFmtId="166" fontId="4" fillId="0" borderId="5" xfId="3" applyNumberFormat="1" applyFont="1" applyBorder="1" applyAlignment="1">
      <alignment horizontal="right" vertical="center"/>
    </xf>
    <xf numFmtId="165" fontId="4" fillId="0" borderId="5" xfId="3" applyNumberFormat="1" applyFont="1" applyBorder="1" applyAlignment="1">
      <alignment horizontal="right" vertical="center"/>
    </xf>
    <xf numFmtId="166" fontId="4" fillId="0" borderId="6" xfId="3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16" xfId="3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4" fillId="0" borderId="7" xfId="3" applyNumberFormat="1" applyFont="1" applyBorder="1" applyAlignment="1">
      <alignment horizontal="right" vertical="center"/>
    </xf>
    <xf numFmtId="166" fontId="4" fillId="0" borderId="8" xfId="3" applyNumberFormat="1" applyFont="1" applyBorder="1" applyAlignment="1">
      <alignment horizontal="right" vertical="center"/>
    </xf>
    <xf numFmtId="165" fontId="4" fillId="0" borderId="8" xfId="3" applyNumberFormat="1" applyFont="1" applyBorder="1" applyAlignment="1">
      <alignment horizontal="right" vertical="center"/>
    </xf>
    <xf numFmtId="166" fontId="4" fillId="0" borderId="9" xfId="3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2"/>
    <xf numFmtId="0" fontId="12" fillId="0" borderId="0" xfId="2" applyFont="1" applyBorder="1"/>
    <xf numFmtId="166" fontId="13" fillId="0" borderId="0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horizontal="left" vertical="center" wrapText="1"/>
    </xf>
    <xf numFmtId="0" fontId="14" fillId="0" borderId="0" xfId="2" applyFont="1"/>
    <xf numFmtId="0" fontId="1" fillId="0" borderId="0" xfId="2" applyBorder="1"/>
    <xf numFmtId="0" fontId="12" fillId="0" borderId="0" xfId="2" applyFont="1"/>
    <xf numFmtId="167" fontId="13" fillId="0" borderId="0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vertical="center" wrapText="1"/>
    </xf>
    <xf numFmtId="0" fontId="1" fillId="0" borderId="0" xfId="5"/>
    <xf numFmtId="0" fontId="3" fillId="0" borderId="27" xfId="5" applyFont="1" applyBorder="1" applyAlignment="1">
      <alignment horizontal="center" wrapText="1"/>
    </xf>
    <xf numFmtId="0" fontId="3" fillId="0" borderId="28" xfId="5" applyFont="1" applyBorder="1" applyAlignment="1">
      <alignment horizontal="center" wrapText="1"/>
    </xf>
    <xf numFmtId="0" fontId="3" fillId="0" borderId="29" xfId="5" applyFont="1" applyBorder="1" applyAlignment="1">
      <alignment horizontal="center" wrapText="1"/>
    </xf>
    <xf numFmtId="0" fontId="3" fillId="0" borderId="24" xfId="5" applyFont="1" applyBorder="1" applyAlignment="1">
      <alignment horizontal="left" vertical="top" wrapText="1"/>
    </xf>
    <xf numFmtId="0" fontId="3" fillId="0" borderId="25" xfId="5" applyFont="1" applyBorder="1" applyAlignment="1">
      <alignment horizontal="left" vertical="top" wrapText="1"/>
    </xf>
    <xf numFmtId="0" fontId="3" fillId="0" borderId="26" xfId="5" applyFont="1" applyBorder="1" applyAlignment="1">
      <alignment horizontal="left" vertical="top" wrapText="1"/>
    </xf>
    <xf numFmtId="0" fontId="1" fillId="0" borderId="26" xfId="5" applyFont="1" applyBorder="1" applyAlignment="1">
      <alignment vertical="center"/>
    </xf>
    <xf numFmtId="0" fontId="1" fillId="0" borderId="24" xfId="5" applyFont="1" applyBorder="1" applyAlignment="1">
      <alignment vertical="center"/>
    </xf>
    <xf numFmtId="168" fontId="3" fillId="0" borderId="0" xfId="0" applyNumberFormat="1" applyFont="1" applyBorder="1" applyAlignment="1">
      <alignment horizontal="right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5" applyFont="1" applyFill="1" applyBorder="1" applyAlignment="1">
      <alignment horizontal="left" vertical="top"/>
    </xf>
    <xf numFmtId="165" fontId="10" fillId="0" borderId="18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10" fillId="0" borderId="8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 vertical="center"/>
    </xf>
    <xf numFmtId="166" fontId="10" fillId="0" borderId="18" xfId="0" applyNumberFormat="1" applyFont="1" applyBorder="1" applyAlignment="1">
      <alignment horizontal="right" vertical="center"/>
    </xf>
    <xf numFmtId="166" fontId="10" fillId="0" borderId="67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168" fontId="10" fillId="0" borderId="6" xfId="0" applyNumberFormat="1" applyFont="1" applyBorder="1" applyAlignment="1">
      <alignment horizontal="right" vertical="center"/>
    </xf>
    <xf numFmtId="168" fontId="10" fillId="0" borderId="9" xfId="0" applyNumberFormat="1" applyFont="1" applyBorder="1" applyAlignment="1">
      <alignment horizontal="right" vertical="center"/>
    </xf>
    <xf numFmtId="168" fontId="1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168" fontId="3" fillId="0" borderId="0" xfId="5" applyNumberFormat="1" applyFont="1" applyBorder="1" applyAlignment="1">
      <alignment horizontal="right" vertical="center"/>
    </xf>
    <xf numFmtId="0" fontId="1" fillId="0" borderId="0" xfId="5" applyBorder="1"/>
    <xf numFmtId="0" fontId="3" fillId="0" borderId="70" xfId="0" applyFont="1" applyBorder="1" applyAlignment="1">
      <alignment horizontal="center" vertical="center" wrapText="1"/>
    </xf>
    <xf numFmtId="166" fontId="3" fillId="0" borderId="71" xfId="0" applyNumberFormat="1" applyFont="1" applyBorder="1" applyAlignment="1">
      <alignment horizontal="right" vertical="center"/>
    </xf>
    <xf numFmtId="166" fontId="3" fillId="0" borderId="72" xfId="0" applyNumberFormat="1" applyFont="1" applyBorder="1" applyAlignment="1">
      <alignment horizontal="right" vertical="center"/>
    </xf>
    <xf numFmtId="166" fontId="3" fillId="0" borderId="73" xfId="0" applyNumberFormat="1" applyFont="1" applyBorder="1" applyAlignment="1">
      <alignment horizontal="right" vertical="center"/>
    </xf>
    <xf numFmtId="0" fontId="3" fillId="0" borderId="0" xfId="5" applyFont="1" applyBorder="1" applyAlignment="1">
      <alignment horizontal="center" wrapText="1"/>
    </xf>
    <xf numFmtId="165" fontId="3" fillId="0" borderId="0" xfId="5" applyNumberFormat="1" applyFont="1" applyBorder="1" applyAlignment="1">
      <alignment horizontal="right" vertical="center"/>
    </xf>
    <xf numFmtId="166" fontId="3" fillId="0" borderId="0" xfId="5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5" fontId="3" fillId="0" borderId="75" xfId="0" applyNumberFormat="1" applyFont="1" applyBorder="1" applyAlignment="1">
      <alignment horizontal="right" vertical="center"/>
    </xf>
    <xf numFmtId="0" fontId="0" fillId="0" borderId="76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6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0" fontId="0" fillId="0" borderId="77" xfId="0" applyNumberFormat="1" applyBorder="1" applyAlignment="1">
      <alignment vertical="center"/>
    </xf>
    <xf numFmtId="10" fontId="0" fillId="0" borderId="78" xfId="0" applyNumberFormat="1" applyBorder="1" applyAlignment="1">
      <alignment vertical="center"/>
    </xf>
    <xf numFmtId="10" fontId="0" fillId="0" borderId="79" xfId="0" applyNumberFormat="1" applyBorder="1" applyAlignment="1">
      <alignment vertical="center"/>
    </xf>
    <xf numFmtId="10" fontId="0" fillId="0" borderId="80" xfId="0" applyNumberFormat="1" applyBorder="1" applyAlignment="1">
      <alignment vertical="center"/>
    </xf>
    <xf numFmtId="10" fontId="0" fillId="0" borderId="82" xfId="0" applyNumberFormat="1" applyBorder="1" applyAlignment="1">
      <alignment vertical="center"/>
    </xf>
    <xf numFmtId="10" fontId="0" fillId="0" borderId="81" xfId="0" applyNumberFormat="1" applyBorder="1" applyAlignment="1">
      <alignment vertical="center"/>
    </xf>
    <xf numFmtId="10" fontId="0" fillId="0" borderId="83" xfId="0" applyNumberFormat="1" applyBorder="1" applyAlignment="1">
      <alignment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10" fontId="0" fillId="0" borderId="86" xfId="0" applyNumberForma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165" fontId="3" fillId="0" borderId="88" xfId="0" applyNumberFormat="1" applyFont="1" applyBorder="1" applyAlignment="1">
      <alignment horizontal="right" vertical="center"/>
    </xf>
    <xf numFmtId="165" fontId="3" fillId="0" borderId="89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6" fillId="0" borderId="0" xfId="0" applyFont="1" applyBorder="1" applyAlignment="1">
      <alignment horizontal="center" wrapText="1"/>
    </xf>
    <xf numFmtId="168" fontId="16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5" fontId="3" fillId="0" borderId="0" xfId="5" applyNumberFormat="1" applyFont="1" applyFill="1" applyBorder="1" applyAlignment="1">
      <alignment horizontal="right" vertical="center"/>
    </xf>
    <xf numFmtId="166" fontId="3" fillId="0" borderId="0" xfId="5" applyNumberFormat="1" applyFont="1" applyFill="1" applyBorder="1" applyAlignment="1">
      <alignment horizontal="right" vertical="center"/>
    </xf>
    <xf numFmtId="0" fontId="1" fillId="0" borderId="0" xfId="5" applyFill="1" applyBorder="1"/>
    <xf numFmtId="168" fontId="16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left" vertical="center"/>
    </xf>
    <xf numFmtId="10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8" fillId="0" borderId="93" xfId="0" applyFont="1" applyBorder="1" applyAlignment="1">
      <alignment horizontal="center" wrapText="1"/>
    </xf>
    <xf numFmtId="0" fontId="8" fillId="0" borderId="97" xfId="0" applyFont="1" applyBorder="1" applyAlignment="1">
      <alignment horizontal="left" vertical="top" wrapText="1"/>
    </xf>
    <xf numFmtId="0" fontId="8" fillId="0" borderId="98" xfId="0" applyFont="1" applyBorder="1" applyAlignment="1">
      <alignment horizontal="left" vertical="top" wrapText="1"/>
    </xf>
    <xf numFmtId="165" fontId="3" fillId="0" borderId="99" xfId="0" applyNumberFormat="1" applyFont="1" applyBorder="1" applyAlignment="1">
      <alignment horizontal="right" vertical="center"/>
    </xf>
    <xf numFmtId="166" fontId="3" fillId="0" borderId="100" xfId="0" applyNumberFormat="1" applyFont="1" applyBorder="1" applyAlignment="1">
      <alignment horizontal="right"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8" fillId="0" borderId="105" xfId="0" applyFont="1" applyBorder="1" applyAlignment="1">
      <alignment horizontal="center" wrapText="1"/>
    </xf>
    <xf numFmtId="0" fontId="0" fillId="0" borderId="25" xfId="0" applyFont="1" applyBorder="1" applyAlignment="1">
      <alignment vertical="center"/>
    </xf>
    <xf numFmtId="0" fontId="8" fillId="0" borderId="25" xfId="0" applyFont="1" applyBorder="1" applyAlignment="1">
      <alignment horizontal="left" vertical="top" wrapText="1"/>
    </xf>
    <xf numFmtId="0" fontId="0" fillId="0" borderId="92" xfId="0" applyBorder="1"/>
    <xf numFmtId="0" fontId="8" fillId="0" borderId="106" xfId="0" applyFont="1" applyBorder="1" applyAlignment="1">
      <alignment horizontal="left" vertical="top" wrapText="1"/>
    </xf>
    <xf numFmtId="0" fontId="8" fillId="0" borderId="107" xfId="0" applyFont="1" applyBorder="1" applyAlignment="1">
      <alignment horizontal="left" vertical="top" wrapText="1"/>
    </xf>
    <xf numFmtId="0" fontId="0" fillId="0" borderId="0" xfId="0" applyFill="1"/>
    <xf numFmtId="168" fontId="3" fillId="0" borderId="72" xfId="0" applyNumberFormat="1" applyFont="1" applyBorder="1" applyAlignment="1">
      <alignment horizontal="right" vertical="center"/>
    </xf>
    <xf numFmtId="168" fontId="3" fillId="0" borderId="73" xfId="0" applyNumberFormat="1" applyFont="1" applyBorder="1" applyAlignment="1">
      <alignment horizontal="right" vertical="center"/>
    </xf>
    <xf numFmtId="0" fontId="1" fillId="0" borderId="108" xfId="5" applyFont="1" applyBorder="1" applyAlignment="1">
      <alignment vertical="center"/>
    </xf>
    <xf numFmtId="0" fontId="1" fillId="0" borderId="103" xfId="5" applyFont="1" applyBorder="1" applyAlignment="1">
      <alignment vertical="center"/>
    </xf>
    <xf numFmtId="0" fontId="1" fillId="0" borderId="109" xfId="5" applyFont="1" applyBorder="1" applyAlignment="1">
      <alignment vertical="center"/>
    </xf>
    <xf numFmtId="0" fontId="3" fillId="0" borderId="110" xfId="5" applyFont="1" applyBorder="1" applyAlignment="1">
      <alignment horizontal="left" vertical="top" wrapText="1"/>
    </xf>
    <xf numFmtId="0" fontId="3" fillId="0" borderId="97" xfId="5" applyFont="1" applyBorder="1" applyAlignment="1">
      <alignment horizontal="left" vertical="top" wrapText="1"/>
    </xf>
    <xf numFmtId="0" fontId="3" fillId="0" borderId="109" xfId="5" applyFont="1" applyBorder="1" applyAlignment="1">
      <alignment horizontal="left" vertical="top" wrapText="1"/>
    </xf>
    <xf numFmtId="168" fontId="3" fillId="0" borderId="0" xfId="0" applyNumberFormat="1" applyFont="1" applyFill="1" applyBorder="1" applyAlignment="1">
      <alignment horizontal="right" vertical="center"/>
    </xf>
    <xf numFmtId="0" fontId="1" fillId="0" borderId="0" xfId="5" applyFill="1"/>
    <xf numFmtId="168" fontId="3" fillId="0" borderId="5" xfId="0" applyNumberFormat="1" applyFont="1" applyBorder="1" applyAlignment="1">
      <alignment horizontal="center" vertical="center"/>
    </xf>
    <xf numFmtId="168" fontId="3" fillId="0" borderId="6" xfId="0" applyNumberFormat="1" applyFont="1" applyBorder="1" applyAlignment="1">
      <alignment horizontal="center" vertical="center"/>
    </xf>
    <xf numFmtId="165" fontId="3" fillId="0" borderId="76" xfId="0" applyNumberFormat="1" applyFont="1" applyBorder="1" applyAlignment="1">
      <alignment horizontal="right" vertical="center"/>
    </xf>
    <xf numFmtId="0" fontId="7" fillId="0" borderId="102" xfId="0" applyFont="1" applyBorder="1" applyAlignment="1">
      <alignment horizontal="left" vertical="top" wrapText="1"/>
    </xf>
    <xf numFmtId="0" fontId="7" fillId="0" borderId="103" xfId="0" applyFont="1" applyBorder="1" applyAlignment="1">
      <alignment horizontal="left" vertical="top" wrapText="1"/>
    </xf>
    <xf numFmtId="0" fontId="7" fillId="0" borderId="104" xfId="0" applyFont="1" applyBorder="1" applyAlignment="1">
      <alignment horizontal="left" vertical="top" wrapText="1"/>
    </xf>
    <xf numFmtId="0" fontId="4" fillId="0" borderId="70" xfId="3" applyFont="1" applyBorder="1" applyAlignment="1">
      <alignment horizontal="center" vertical="center" wrapText="1"/>
    </xf>
    <xf numFmtId="0" fontId="4" fillId="0" borderId="60" xfId="3" applyFont="1" applyBorder="1" applyAlignment="1">
      <alignment horizontal="left" vertical="center" wrapText="1"/>
    </xf>
    <xf numFmtId="166" fontId="4" fillId="0" borderId="71" xfId="3" applyNumberFormat="1" applyFont="1" applyBorder="1" applyAlignment="1">
      <alignment horizontal="right" vertical="center"/>
    </xf>
    <xf numFmtId="0" fontId="4" fillId="0" borderId="61" xfId="3" applyFont="1" applyBorder="1" applyAlignment="1">
      <alignment horizontal="left" vertical="center" wrapText="1"/>
    </xf>
    <xf numFmtId="166" fontId="4" fillId="0" borderId="72" xfId="3" applyNumberFormat="1" applyFont="1" applyBorder="1" applyAlignment="1">
      <alignment horizontal="right" vertical="center"/>
    </xf>
    <xf numFmtId="0" fontId="4" fillId="0" borderId="106" xfId="3" applyFont="1" applyBorder="1" applyAlignment="1">
      <alignment horizontal="left" vertical="center" wrapText="1"/>
    </xf>
    <xf numFmtId="165" fontId="3" fillId="0" borderId="114" xfId="0" applyNumberFormat="1" applyFont="1" applyBorder="1" applyAlignment="1">
      <alignment horizontal="right" vertical="center"/>
    </xf>
    <xf numFmtId="166" fontId="3" fillId="0" borderId="115" xfId="0" applyNumberFormat="1" applyFont="1" applyBorder="1" applyAlignment="1">
      <alignment horizontal="right" vertical="center"/>
    </xf>
    <xf numFmtId="165" fontId="3" fillId="0" borderId="116" xfId="0" applyNumberFormat="1" applyFont="1" applyBorder="1" applyAlignment="1">
      <alignment horizontal="right" vertical="center"/>
    </xf>
    <xf numFmtId="166" fontId="3" fillId="0" borderId="118" xfId="0" applyNumberFormat="1" applyFont="1" applyBorder="1" applyAlignment="1">
      <alignment horizontal="right" vertical="center"/>
    </xf>
    <xf numFmtId="0" fontId="1" fillId="0" borderId="97" xfId="5" applyFont="1" applyBorder="1" applyAlignment="1">
      <alignment vertical="center"/>
    </xf>
    <xf numFmtId="0" fontId="3" fillId="0" borderId="82" xfId="5" applyFont="1" applyBorder="1" applyAlignment="1">
      <alignment horizontal="left" vertical="top" wrapText="1"/>
    </xf>
    <xf numFmtId="165" fontId="3" fillId="0" borderId="121" xfId="0" applyNumberFormat="1" applyFont="1" applyBorder="1" applyAlignment="1">
      <alignment horizontal="right" vertical="center"/>
    </xf>
    <xf numFmtId="0" fontId="1" fillId="0" borderId="102" xfId="5" applyFont="1" applyBorder="1" applyAlignment="1">
      <alignment vertical="center"/>
    </xf>
    <xf numFmtId="0" fontId="3" fillId="0" borderId="107" xfId="5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166" fontId="3" fillId="0" borderId="123" xfId="0" applyNumberFormat="1" applyFont="1" applyBorder="1" applyAlignment="1">
      <alignment horizontal="right" vertical="center"/>
    </xf>
    <xf numFmtId="166" fontId="3" fillId="0" borderId="124" xfId="0" applyNumberFormat="1" applyFont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6" fontId="10" fillId="0" borderId="5" xfId="0" applyNumberFormat="1" applyFont="1" applyBorder="1" applyAlignment="1">
      <alignment horizontal="right" vertical="center"/>
    </xf>
    <xf numFmtId="166" fontId="10" fillId="0" borderId="71" xfId="0" applyNumberFormat="1" applyFont="1" applyBorder="1" applyAlignment="1">
      <alignment horizontal="right" vertical="center"/>
    </xf>
    <xf numFmtId="166" fontId="10" fillId="0" borderId="8" xfId="0" applyNumberFormat="1" applyFont="1" applyBorder="1" applyAlignment="1">
      <alignment horizontal="right" vertical="center"/>
    </xf>
    <xf numFmtId="166" fontId="10" fillId="0" borderId="72" xfId="0" applyNumberFormat="1" applyFont="1" applyBorder="1" applyAlignment="1">
      <alignment horizontal="right" vertical="center"/>
    </xf>
    <xf numFmtId="165" fontId="10" fillId="0" borderId="75" xfId="0" applyNumberFormat="1" applyFont="1" applyBorder="1" applyAlignment="1">
      <alignment horizontal="right" vertical="center"/>
    </xf>
    <xf numFmtId="166" fontId="10" fillId="0" borderId="22" xfId="0" applyNumberFormat="1" applyFont="1" applyBorder="1" applyAlignment="1">
      <alignment horizontal="right" vertical="center"/>
    </xf>
    <xf numFmtId="166" fontId="10" fillId="0" borderId="129" xfId="0" applyNumberFormat="1" applyFont="1" applyBorder="1" applyAlignment="1">
      <alignment horizontal="right" vertical="center"/>
    </xf>
    <xf numFmtId="165" fontId="10" fillId="0" borderId="128" xfId="0" applyNumberFormat="1" applyFont="1" applyBorder="1" applyAlignment="1">
      <alignment horizontal="right" vertical="center"/>
    </xf>
    <xf numFmtId="166" fontId="10" fillId="0" borderId="63" xfId="0" applyNumberFormat="1" applyFont="1" applyBorder="1" applyAlignment="1">
      <alignment horizontal="right" vertical="center"/>
    </xf>
    <xf numFmtId="165" fontId="10" fillId="0" borderId="130" xfId="0" applyNumberFormat="1" applyFont="1" applyBorder="1" applyAlignment="1">
      <alignment horizontal="right" vertical="center"/>
    </xf>
    <xf numFmtId="165" fontId="10" fillId="0" borderId="88" xfId="0" applyNumberFormat="1" applyFont="1" applyBorder="1" applyAlignment="1">
      <alignment horizontal="right" vertical="center"/>
    </xf>
    <xf numFmtId="165" fontId="10" fillId="0" borderId="89" xfId="0" applyNumberFormat="1" applyFont="1" applyBorder="1" applyAlignment="1">
      <alignment horizontal="right" vertical="center"/>
    </xf>
    <xf numFmtId="166" fontId="10" fillId="0" borderId="123" xfId="0" applyNumberFormat="1" applyFont="1" applyBorder="1" applyAlignment="1">
      <alignment horizontal="right" vertical="center"/>
    </xf>
    <xf numFmtId="166" fontId="10" fillId="0" borderId="124" xfId="0" applyNumberFormat="1" applyFont="1" applyBorder="1" applyAlignment="1">
      <alignment horizontal="right" vertical="center"/>
    </xf>
    <xf numFmtId="0" fontId="3" fillId="0" borderId="0" xfId="5" applyFont="1" applyFill="1" applyBorder="1" applyAlignment="1">
      <alignment wrapText="1"/>
    </xf>
    <xf numFmtId="0" fontId="3" fillId="0" borderId="0" xfId="5" applyFont="1" applyFill="1" applyBorder="1" applyAlignment="1">
      <alignment horizontal="center" wrapText="1"/>
    </xf>
    <xf numFmtId="0" fontId="1" fillId="0" borderId="0" xfId="5" applyFont="1" applyFill="1" applyBorder="1" applyAlignment="1">
      <alignment horizontal="center" vertical="center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right" vertical="center"/>
    </xf>
    <xf numFmtId="168" fontId="13" fillId="0" borderId="0" xfId="2" applyNumberFormat="1" applyFont="1" applyBorder="1" applyAlignment="1">
      <alignment horizontal="right" vertical="center"/>
    </xf>
    <xf numFmtId="0" fontId="13" fillId="0" borderId="0" xfId="4" applyFont="1" applyBorder="1" applyAlignment="1">
      <alignment horizontal="left" vertical="center" wrapText="1"/>
    </xf>
    <xf numFmtId="166" fontId="13" fillId="0" borderId="0" xfId="4" applyNumberFormat="1" applyFont="1" applyBorder="1" applyAlignment="1">
      <alignment horizontal="right" vertical="center"/>
    </xf>
    <xf numFmtId="164" fontId="10" fillId="0" borderId="18" xfId="6" applyNumberFormat="1" applyFont="1" applyBorder="1" applyAlignment="1">
      <alignment horizontal="right" vertical="center"/>
    </xf>
    <xf numFmtId="0" fontId="11" fillId="4" borderId="34" xfId="0" applyFont="1" applyFill="1" applyBorder="1" applyAlignment="1">
      <alignment horizontal="center" vertical="center" wrapText="1"/>
    </xf>
    <xf numFmtId="0" fontId="3" fillId="0" borderId="65" xfId="5" applyFont="1" applyBorder="1" applyAlignment="1">
      <alignment horizontal="center" wrapText="1"/>
    </xf>
    <xf numFmtId="0" fontId="3" fillId="0" borderId="95" xfId="5" applyFont="1" applyBorder="1" applyAlignment="1">
      <alignment horizont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5" xfId="5" applyFont="1" applyBorder="1" applyAlignment="1">
      <alignment horizontal="center" vertical="center" wrapText="1"/>
    </xf>
    <xf numFmtId="0" fontId="3" fillId="0" borderId="37" xfId="5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11" fillId="4" borderId="94" xfId="0" applyFont="1" applyFill="1" applyBorder="1" applyAlignment="1">
      <alignment horizontal="center" vertical="center" wrapText="1"/>
    </xf>
    <xf numFmtId="0" fontId="3" fillId="6" borderId="120" xfId="5" applyFont="1" applyFill="1" applyBorder="1" applyAlignment="1">
      <alignment horizontal="center" wrapText="1"/>
    </xf>
    <xf numFmtId="0" fontId="3" fillId="6" borderId="96" xfId="5" applyFont="1" applyFill="1" applyBorder="1" applyAlignment="1">
      <alignment horizontal="center" wrapText="1"/>
    </xf>
    <xf numFmtId="0" fontId="8" fillId="0" borderId="101" xfId="0" applyFont="1" applyBorder="1" applyAlignment="1">
      <alignment horizontal="center" wrapText="1"/>
    </xf>
    <xf numFmtId="0" fontId="8" fillId="0" borderId="96" xfId="0" applyFont="1" applyBorder="1" applyAlignment="1">
      <alignment horizontal="center" wrapText="1"/>
    </xf>
    <xf numFmtId="0" fontId="11" fillId="7" borderId="94" xfId="0" applyFont="1" applyFill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 wrapText="1"/>
    </xf>
    <xf numFmtId="0" fontId="4" fillId="0" borderId="69" xfId="3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4" fillId="0" borderId="15" xfId="3" applyFont="1" applyBorder="1" applyAlignment="1">
      <alignment horizontal="left" vertical="center" wrapText="1"/>
    </xf>
    <xf numFmtId="0" fontId="4" fillId="0" borderId="16" xfId="3" applyFont="1" applyBorder="1" applyAlignment="1">
      <alignment horizontal="left" vertical="center" wrapText="1"/>
    </xf>
    <xf numFmtId="0" fontId="4" fillId="0" borderId="17" xfId="3" applyFont="1" applyBorder="1" applyAlignment="1">
      <alignment horizontal="left" vertical="center" wrapText="1"/>
    </xf>
    <xf numFmtId="0" fontId="4" fillId="0" borderId="107" xfId="3" applyFont="1" applyBorder="1" applyAlignment="1">
      <alignment horizontal="left" vertical="center" wrapText="1"/>
    </xf>
    <xf numFmtId="0" fontId="4" fillId="0" borderId="61" xfId="3" applyFont="1" applyBorder="1" applyAlignment="1">
      <alignment horizontal="left" vertical="center" wrapText="1"/>
    </xf>
    <xf numFmtId="0" fontId="4" fillId="0" borderId="62" xfId="3" applyFont="1" applyBorder="1" applyAlignment="1">
      <alignment horizontal="left" vertical="center" wrapText="1"/>
    </xf>
    <xf numFmtId="0" fontId="4" fillId="0" borderId="111" xfId="3" applyFont="1" applyBorder="1" applyAlignment="1">
      <alignment horizontal="center" vertical="center" wrapText="1"/>
    </xf>
    <xf numFmtId="0" fontId="4" fillId="0" borderId="112" xfId="3" applyFont="1" applyBorder="1" applyAlignment="1">
      <alignment horizontal="center" vertical="center" wrapText="1"/>
    </xf>
    <xf numFmtId="0" fontId="4" fillId="0" borderId="113" xfId="3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8" xfId="3" applyFont="1" applyBorder="1" applyAlignment="1">
      <alignment horizontal="center" vertical="center" wrapText="1"/>
    </xf>
    <xf numFmtId="0" fontId="4" fillId="0" borderId="45" xfId="3" applyFont="1" applyBorder="1" applyAlignment="1">
      <alignment horizontal="center" vertical="center" wrapText="1"/>
    </xf>
    <xf numFmtId="0" fontId="4" fillId="0" borderId="37" xfId="3" applyFont="1" applyBorder="1" applyAlignment="1">
      <alignment horizontal="center" vertical="center" wrapText="1"/>
    </xf>
    <xf numFmtId="0" fontId="4" fillId="0" borderId="47" xfId="3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3" fillId="0" borderId="0" xfId="5" applyFont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11" fillId="4" borderId="0" xfId="3" applyFont="1" applyFill="1" applyBorder="1" applyAlignment="1">
      <alignment horizontal="center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104" xfId="0" applyFont="1" applyBorder="1" applyAlignment="1">
      <alignment horizontal="left" vertical="center" wrapText="1"/>
    </xf>
    <xf numFmtId="0" fontId="3" fillId="0" borderId="117" xfId="3" applyFont="1" applyBorder="1" applyAlignment="1">
      <alignment horizontal="center" vertical="center" wrapText="1"/>
    </xf>
    <xf numFmtId="0" fontId="4" fillId="0" borderId="101" xfId="3" applyFont="1" applyBorder="1" applyAlignment="1">
      <alignment horizontal="center" vertical="center" wrapText="1"/>
    </xf>
    <xf numFmtId="0" fontId="4" fillId="0" borderId="96" xfId="3" applyFont="1" applyBorder="1" applyAlignment="1">
      <alignment horizontal="center" vertical="center" wrapText="1"/>
    </xf>
    <xf numFmtId="0" fontId="3" fillId="0" borderId="37" xfId="5" applyFont="1" applyBorder="1" applyAlignment="1">
      <alignment horizontal="center" wrapText="1"/>
    </xf>
    <xf numFmtId="0" fontId="1" fillId="0" borderId="37" xfId="5" applyFont="1" applyBorder="1" applyAlignment="1">
      <alignment horizontal="center" vertical="center"/>
    </xf>
    <xf numFmtId="0" fontId="3" fillId="0" borderId="36" xfId="5" applyFont="1" applyBorder="1" applyAlignment="1">
      <alignment horizontal="center" wrapText="1"/>
    </xf>
    <xf numFmtId="0" fontId="4" fillId="0" borderId="50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35" xfId="3" applyFont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wrapText="1"/>
    </xf>
    <xf numFmtId="0" fontId="0" fillId="0" borderId="91" xfId="0" applyFont="1" applyBorder="1" applyAlignment="1">
      <alignment horizontal="center" vertical="center"/>
    </xf>
    <xf numFmtId="0" fontId="3" fillId="0" borderId="32" xfId="5" applyFont="1" applyBorder="1" applyAlignment="1">
      <alignment horizontal="center" vertical="center" wrapText="1"/>
    </xf>
    <xf numFmtId="0" fontId="1" fillId="0" borderId="33" xfId="5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/>
    </xf>
    <xf numFmtId="0" fontId="11" fillId="8" borderId="94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wrapText="1"/>
    </xf>
    <xf numFmtId="0" fontId="8" fillId="0" borderId="95" xfId="0" applyFont="1" applyBorder="1" applyAlignment="1">
      <alignment horizont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11" fillId="4" borderId="34" xfId="3" applyFont="1" applyFill="1" applyBorder="1" applyAlignment="1">
      <alignment horizontal="center" vertical="center" wrapText="1"/>
    </xf>
    <xf numFmtId="0" fontId="4" fillId="0" borderId="91" xfId="3" applyFont="1" applyBorder="1" applyAlignment="1">
      <alignment horizontal="center" vertical="center" wrapText="1"/>
    </xf>
    <xf numFmtId="0" fontId="3" fillId="0" borderId="30" xfId="5" applyFont="1" applyBorder="1" applyAlignment="1">
      <alignment horizontal="center" vertical="center" wrapText="1"/>
    </xf>
    <xf numFmtId="0" fontId="1" fillId="0" borderId="31" xfId="5" applyFont="1" applyBorder="1" applyAlignment="1">
      <alignment horizontal="center" vertical="center" wrapText="1"/>
    </xf>
    <xf numFmtId="0" fontId="3" fillId="0" borderId="45" xfId="5" applyFont="1" applyBorder="1" applyAlignment="1">
      <alignment horizontal="center" wrapText="1"/>
    </xf>
    <xf numFmtId="0" fontId="3" fillId="0" borderId="91" xfId="5" applyFont="1" applyBorder="1" applyAlignment="1">
      <alignment horizontal="center" wrapText="1"/>
    </xf>
    <xf numFmtId="0" fontId="3" fillId="5" borderId="119" xfId="5" applyFont="1" applyFill="1" applyBorder="1" applyAlignment="1">
      <alignment horizontal="center" wrapText="1"/>
    </xf>
    <xf numFmtId="0" fontId="1" fillId="5" borderId="101" xfId="5" applyFont="1" applyFill="1" applyBorder="1" applyAlignment="1">
      <alignment horizontal="center" vertical="center"/>
    </xf>
    <xf numFmtId="0" fontId="1" fillId="5" borderId="119" xfId="5" applyFont="1" applyFill="1" applyBorder="1" applyAlignment="1">
      <alignment horizontal="center" vertical="center"/>
    </xf>
    <xf numFmtId="0" fontId="3" fillId="0" borderId="38" xfId="5" applyFont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/>
    </xf>
    <xf numFmtId="0" fontId="11" fillId="4" borderId="74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 wrapText="1"/>
    </xf>
    <xf numFmtId="0" fontId="3" fillId="0" borderId="40" xfId="5" applyFont="1" applyBorder="1" applyAlignment="1">
      <alignment horizontal="center" wrapText="1"/>
    </xf>
    <xf numFmtId="0" fontId="3" fillId="0" borderId="19" xfId="5" applyFont="1" applyBorder="1" applyAlignment="1">
      <alignment horizontal="center" wrapText="1"/>
    </xf>
    <xf numFmtId="0" fontId="3" fillId="0" borderId="68" xfId="5" applyFont="1" applyBorder="1" applyAlignment="1">
      <alignment horizontal="center" wrapText="1"/>
    </xf>
    <xf numFmtId="0" fontId="3" fillId="0" borderId="31" xfId="5" applyFont="1" applyBorder="1" applyAlignment="1">
      <alignment horizontal="center" wrapText="1"/>
    </xf>
    <xf numFmtId="0" fontId="1" fillId="0" borderId="39" xfId="5" applyFont="1" applyBorder="1" applyAlignment="1">
      <alignment horizontal="center" vertical="center"/>
    </xf>
    <xf numFmtId="0" fontId="1" fillId="0" borderId="31" xfId="5" applyFont="1" applyBorder="1" applyAlignment="1">
      <alignment horizontal="center" vertical="center"/>
    </xf>
    <xf numFmtId="0" fontId="3" fillId="0" borderId="30" xfId="5" applyFont="1" applyBorder="1" applyAlignment="1">
      <alignment horizontal="center" wrapText="1"/>
    </xf>
    <xf numFmtId="0" fontId="11" fillId="4" borderId="4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2" borderId="0" xfId="2" applyFont="1" applyFill="1" applyAlignment="1">
      <alignment horizontal="left" vertical="center" wrapText="1"/>
    </xf>
    <xf numFmtId="0" fontId="1" fillId="0" borderId="132" xfId="7" applyBorder="1" applyAlignment="1">
      <alignment horizontal="center" vertical="center" wrapText="1"/>
    </xf>
    <xf numFmtId="0" fontId="1" fillId="0" borderId="24" xfId="7" applyFont="1" applyBorder="1" applyAlignment="1">
      <alignment horizontal="center" vertical="center"/>
    </xf>
    <xf numFmtId="0" fontId="3" fillId="0" borderId="133" xfId="7" applyFont="1" applyBorder="1" applyAlignment="1">
      <alignment horizontal="center" wrapText="1"/>
    </xf>
    <xf numFmtId="0" fontId="1" fillId="0" borderId="39" xfId="7" applyFont="1" applyBorder="1" applyAlignment="1">
      <alignment horizontal="center" vertical="center"/>
    </xf>
    <xf numFmtId="0" fontId="1" fillId="0" borderId="33" xfId="7" applyFont="1" applyBorder="1" applyAlignment="1">
      <alignment horizontal="center" vertical="center"/>
    </xf>
    <xf numFmtId="0" fontId="1" fillId="0" borderId="0" xfId="7"/>
    <xf numFmtId="0" fontId="1" fillId="0" borderId="134" xfId="7" applyFont="1" applyBorder="1" applyAlignment="1">
      <alignment horizontal="center" vertical="center"/>
    </xf>
    <xf numFmtId="0" fontId="1" fillId="0" borderId="25" xfId="7" applyFont="1" applyBorder="1" applyAlignment="1">
      <alignment horizontal="center" vertical="center"/>
    </xf>
    <xf numFmtId="0" fontId="3" fillId="0" borderId="135" xfId="7" applyFont="1" applyBorder="1" applyAlignment="1">
      <alignment horizontal="center" wrapText="1"/>
    </xf>
    <xf numFmtId="0" fontId="1" fillId="0" borderId="37" xfId="7" applyFont="1" applyBorder="1" applyAlignment="1">
      <alignment horizontal="center" vertical="center"/>
    </xf>
    <xf numFmtId="0" fontId="3" fillId="0" borderId="36" xfId="7" applyFont="1" applyBorder="1" applyAlignment="1">
      <alignment horizontal="center" wrapText="1"/>
    </xf>
    <xf numFmtId="0" fontId="3" fillId="0" borderId="136" xfId="7" applyFont="1" applyBorder="1" applyAlignment="1">
      <alignment horizontal="center" wrapText="1"/>
    </xf>
    <xf numFmtId="0" fontId="1" fillId="0" borderId="137" xfId="7" applyFont="1" applyBorder="1" applyAlignment="1">
      <alignment horizontal="center" vertical="center"/>
    </xf>
    <xf numFmtId="0" fontId="1" fillId="0" borderId="138" xfId="7" applyFont="1" applyBorder="1" applyAlignment="1">
      <alignment horizontal="center" vertical="center"/>
    </xf>
    <xf numFmtId="0" fontId="1" fillId="0" borderId="26" xfId="7" applyFont="1" applyBorder="1" applyAlignment="1">
      <alignment horizontal="center" vertical="center"/>
    </xf>
    <xf numFmtId="0" fontId="3" fillId="0" borderId="27" xfId="7" applyFont="1" applyBorder="1" applyAlignment="1">
      <alignment horizontal="center" wrapText="1"/>
    </xf>
    <xf numFmtId="0" fontId="3" fillId="0" borderId="28" xfId="7" applyFont="1" applyBorder="1" applyAlignment="1">
      <alignment horizontal="center" wrapText="1"/>
    </xf>
    <xf numFmtId="0" fontId="3" fillId="0" borderId="29" xfId="7" applyFont="1" applyBorder="1" applyAlignment="1">
      <alignment horizontal="center" wrapText="1"/>
    </xf>
    <xf numFmtId="0" fontId="3" fillId="0" borderId="139" xfId="7" applyFont="1" applyBorder="1" applyAlignment="1">
      <alignment horizontal="left" vertical="top" wrapText="1"/>
    </xf>
    <xf numFmtId="0" fontId="3" fillId="0" borderId="24" xfId="7" applyFont="1" applyBorder="1" applyAlignment="1">
      <alignment horizontal="left" vertical="top" wrapText="1"/>
    </xf>
    <xf numFmtId="165" fontId="3" fillId="0" borderId="140" xfId="7" applyNumberFormat="1" applyFont="1" applyBorder="1" applyAlignment="1">
      <alignment horizontal="right" vertical="top"/>
    </xf>
    <xf numFmtId="173" fontId="3" fillId="0" borderId="141" xfId="7" applyNumberFormat="1" applyFont="1" applyBorder="1" applyAlignment="1">
      <alignment horizontal="right" vertical="top"/>
    </xf>
    <xf numFmtId="165" fontId="3" fillId="0" borderId="141" xfId="7" applyNumberFormat="1" applyFont="1" applyBorder="1" applyAlignment="1">
      <alignment horizontal="right" vertical="top"/>
    </xf>
    <xf numFmtId="173" fontId="3" fillId="0" borderId="142" xfId="7" applyNumberFormat="1" applyFont="1" applyBorder="1" applyAlignment="1">
      <alignment horizontal="right" vertical="top"/>
    </xf>
    <xf numFmtId="0" fontId="3" fillId="0" borderId="25" xfId="7" applyFont="1" applyBorder="1" applyAlignment="1">
      <alignment horizontal="left" vertical="top" wrapText="1"/>
    </xf>
    <xf numFmtId="165" fontId="3" fillId="0" borderId="143" xfId="7" applyNumberFormat="1" applyFont="1" applyBorder="1" applyAlignment="1">
      <alignment horizontal="right" vertical="top"/>
    </xf>
    <xf numFmtId="173" fontId="3" fillId="0" borderId="8" xfId="7" applyNumberFormat="1" applyFont="1" applyBorder="1" applyAlignment="1">
      <alignment horizontal="right" vertical="top"/>
    </xf>
    <xf numFmtId="165" fontId="3" fillId="0" borderId="8" xfId="7" applyNumberFormat="1" applyFont="1" applyBorder="1" applyAlignment="1">
      <alignment horizontal="right" vertical="top"/>
    </xf>
    <xf numFmtId="173" fontId="3" fillId="0" borderId="144" xfId="7" applyNumberFormat="1" applyFont="1" applyBorder="1" applyAlignment="1">
      <alignment horizontal="right" vertical="top"/>
    </xf>
    <xf numFmtId="0" fontId="3" fillId="0" borderId="26" xfId="7" applyFont="1" applyBorder="1" applyAlignment="1">
      <alignment horizontal="left" vertical="top" wrapText="1"/>
    </xf>
    <xf numFmtId="165" fontId="3" fillId="0" borderId="145" xfId="7" applyNumberFormat="1" applyFont="1" applyBorder="1" applyAlignment="1">
      <alignment horizontal="right" vertical="top"/>
    </xf>
    <xf numFmtId="173" fontId="3" fillId="0" borderId="146" xfId="7" applyNumberFormat="1" applyFont="1" applyBorder="1" applyAlignment="1">
      <alignment horizontal="right" vertical="top"/>
    </xf>
    <xf numFmtId="165" fontId="3" fillId="0" borderId="146" xfId="7" applyNumberFormat="1" applyFont="1" applyBorder="1" applyAlignment="1">
      <alignment horizontal="right" vertical="top"/>
    </xf>
    <xf numFmtId="173" fontId="3" fillId="0" borderId="147" xfId="7" applyNumberFormat="1" applyFont="1" applyBorder="1" applyAlignment="1">
      <alignment horizontal="right" vertical="top"/>
    </xf>
    <xf numFmtId="166" fontId="3" fillId="0" borderId="12" xfId="0" applyNumberFormat="1" applyFont="1" applyBorder="1" applyAlignment="1">
      <alignment horizontal="right" vertical="center"/>
    </xf>
    <xf numFmtId="0" fontId="3" fillId="0" borderId="148" xfId="5" applyFont="1" applyBorder="1" applyAlignment="1">
      <alignment horizontal="center" wrapText="1"/>
    </xf>
    <xf numFmtId="0" fontId="3" fillId="0" borderId="41" xfId="5" applyFont="1" applyBorder="1" applyAlignment="1">
      <alignment horizontal="center" wrapText="1"/>
    </xf>
    <xf numFmtId="0" fontId="12" fillId="0" borderId="0" xfId="0" applyFont="1"/>
    <xf numFmtId="164" fontId="12" fillId="0" borderId="0" xfId="6" applyNumberFormat="1" applyFont="1"/>
    <xf numFmtId="164" fontId="12" fillId="0" borderId="0" xfId="6" applyNumberFormat="1" applyFont="1" applyBorder="1"/>
  </cellXfs>
  <cellStyles count="8">
    <cellStyle name="Euro" xfId="1"/>
    <cellStyle name="Normal" xfId="0" builtinId="0"/>
    <cellStyle name="Normal 2" xfId="2"/>
    <cellStyle name="Normal_Doctors" xfId="3"/>
    <cellStyle name="Normal_Doctors 2" xfId="4"/>
    <cellStyle name="Normal_Doctors_1" xfId="5"/>
    <cellStyle name="Normal_Full1" xfId="7"/>
    <cellStyle name="Percentatg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Doctors!$B$7:$C$7</c:f>
              <c:strCache>
                <c:ptCount val="2"/>
                <c:pt idx="0">
                  <c:v>Població</c:v>
                </c:pt>
                <c:pt idx="1">
                  <c:v>Total mostra</c:v>
                </c:pt>
              </c:strCache>
            </c:strRef>
          </c:cat>
          <c:val>
            <c:numRef>
              <c:f>Doctors!$B$8:$C$8</c:f>
              <c:numCache>
                <c:formatCode>General</c:formatCode>
                <c:ptCount val="2"/>
                <c:pt idx="0" formatCode="###0">
                  <c:v>24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37152"/>
        <c:axId val="89138688"/>
      </c:barChart>
      <c:catAx>
        <c:axId val="8913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9138688"/>
        <c:crosses val="autoZero"/>
        <c:auto val="1"/>
        <c:lblAlgn val="ctr"/>
        <c:lblOffset val="100"/>
        <c:noMultiLvlLbl val="0"/>
      </c:catAx>
      <c:valAx>
        <c:axId val="89138688"/>
        <c:scaling>
          <c:orientation val="minMax"/>
        </c:scaling>
        <c:delete val="1"/>
        <c:axPos val="l"/>
        <c:numFmt formatCode="###0" sourceLinked="1"/>
        <c:majorTickMark val="out"/>
        <c:minorTickMark val="none"/>
        <c:tickLblPos val="nextTo"/>
        <c:crossAx val="89137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Gràfics!$J$206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Gràfics!$K$205:$L$205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Gràfics!$K$206:$L$206</c:f>
              <c:numCache>
                <c:formatCode>###0.0%</c:formatCode>
                <c:ptCount val="2"/>
                <c:pt idx="0">
                  <c:v>0.17857142857142858</c:v>
                </c:pt>
                <c:pt idx="1">
                  <c:v>0.8214285714285714</c:v>
                </c:pt>
              </c:numCache>
            </c:numRef>
          </c:val>
        </c:ser>
        <c:ser>
          <c:idx val="1"/>
          <c:order val="1"/>
          <c:tx>
            <c:strRef>
              <c:f>Gràfics!$J$207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Gràfics!$K$205:$L$205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Gràfics!$K$207:$L$207</c:f>
              <c:numCache>
                <c:formatCode>###0.0%</c:formatCode>
                <c:ptCount val="2"/>
                <c:pt idx="0">
                  <c:v>0.10714285714285714</c:v>
                </c:pt>
                <c:pt idx="1">
                  <c:v>0.8928571428571429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299328"/>
        <c:axId val="99300864"/>
        <c:axId val="0"/>
      </c:bar3DChart>
      <c:catAx>
        <c:axId val="992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99300864"/>
        <c:crosses val="autoZero"/>
        <c:auto val="1"/>
        <c:lblAlgn val="ctr"/>
        <c:lblOffset val="100"/>
        <c:noMultiLvlLbl val="0"/>
      </c:catAx>
      <c:valAx>
        <c:axId val="993008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99299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Gràfics!$J$223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Gràfics!$K$222:$N$222</c:f>
              <c:strCache>
                <c:ptCount val="4"/>
                <c:pt idx="0">
                  <c:v>Títol de doctor</c:v>
                </c:pt>
                <c:pt idx="1">
                  <c:v>La seva titulació específica (llic/eng/dipl)</c:v>
                </c:pt>
                <c:pt idx="2">
                  <c:v>Només ser titulat universitari</c:v>
                </c:pt>
                <c:pt idx="3">
                  <c:v>No calia cap titulació universitària</c:v>
                </c:pt>
              </c:strCache>
            </c:strRef>
          </c:cat>
          <c:val>
            <c:numRef>
              <c:f>Gràfics!$K$223:$N$223</c:f>
              <c:numCache>
                <c:formatCode>###0.0%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Gràfics!$J$224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Gràfics!$K$222:$N$222</c:f>
              <c:strCache>
                <c:ptCount val="4"/>
                <c:pt idx="0">
                  <c:v>Títol de doctor</c:v>
                </c:pt>
                <c:pt idx="1">
                  <c:v>La seva titulació específica (llic/eng/dipl)</c:v>
                </c:pt>
                <c:pt idx="2">
                  <c:v>Només ser titulat universitari</c:v>
                </c:pt>
                <c:pt idx="3">
                  <c:v>No calia cap titulació universitària</c:v>
                </c:pt>
              </c:strCache>
            </c:strRef>
          </c:cat>
          <c:val>
            <c:numRef>
              <c:f>Gràfics!$K$224:$N$224</c:f>
              <c:numCache>
                <c:formatCode>###0.0%</c:formatCode>
                <c:ptCount val="4"/>
                <c:pt idx="0">
                  <c:v>8.3299999999999999E-2</c:v>
                </c:pt>
                <c:pt idx="1">
                  <c:v>0.75</c:v>
                </c:pt>
                <c:pt idx="2">
                  <c:v>0.16669999999999999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530560"/>
        <c:axId val="110532096"/>
        <c:axId val="0"/>
      </c:bar3DChart>
      <c:catAx>
        <c:axId val="11053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0532096"/>
        <c:crosses val="autoZero"/>
        <c:auto val="1"/>
        <c:lblAlgn val="ctr"/>
        <c:lblOffset val="100"/>
        <c:noMultiLvlLbl val="0"/>
      </c:catAx>
      <c:valAx>
        <c:axId val="1105320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0530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Gràfics!$J$244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4"/>
              <c:layout>
                <c:manualLayout>
                  <c:x val="-2.6058634892306882E-2"/>
                  <c:y val="-2.936857562408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Gràfics!$K$243:$T$243</c:f>
              <c:strCache>
                <c:ptCount val="10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12.000 i 15.000 €</c:v>
                </c:pt>
                <c:pt idx="3">
                  <c:v>Entre 15.000 i 18.000 €</c:v>
                </c:pt>
                <c:pt idx="4">
                  <c:v>Entre 18.000 i 24.000€</c:v>
                </c:pt>
                <c:pt idx="5">
                  <c:v>Entre 24.000 i 30.000€</c:v>
                </c:pt>
                <c:pt idx="6">
                  <c:v>Entre 30.000 i 40.000 €</c:v>
                </c:pt>
                <c:pt idx="7">
                  <c:v>Entre 40.000 i 50.000 €</c:v>
                </c:pt>
                <c:pt idx="8">
                  <c:v>Més de 50.000</c:v>
                </c:pt>
                <c:pt idx="9">
                  <c:v>NS7NC</c:v>
                </c:pt>
              </c:strCache>
            </c:strRef>
          </c:cat>
          <c:val>
            <c:numRef>
              <c:f>Gràfics!$K$244:$T$244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0.75</c:v>
                </c:pt>
                <c:pt idx="6">
                  <c:v>0</c:v>
                </c:pt>
                <c:pt idx="7">
                  <c:v>0.25</c:v>
                </c:pt>
                <c:pt idx="8">
                  <c:v>0</c:v>
                </c:pt>
                <c:pt idx="9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Gràfics!$J$245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Gràfics!$K$243:$T$243</c:f>
              <c:strCache>
                <c:ptCount val="10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12.000 i 15.000 €</c:v>
                </c:pt>
                <c:pt idx="3">
                  <c:v>Entre 15.000 i 18.000 €</c:v>
                </c:pt>
                <c:pt idx="4">
                  <c:v>Entre 18.000 i 24.000€</c:v>
                </c:pt>
                <c:pt idx="5">
                  <c:v>Entre 24.000 i 30.000€</c:v>
                </c:pt>
                <c:pt idx="6">
                  <c:v>Entre 30.000 i 40.000 €</c:v>
                </c:pt>
                <c:pt idx="7">
                  <c:v>Entre 40.000 i 50.000 €</c:v>
                </c:pt>
                <c:pt idx="8">
                  <c:v>Més de 50.000</c:v>
                </c:pt>
                <c:pt idx="9">
                  <c:v>NS7NC</c:v>
                </c:pt>
              </c:strCache>
            </c:strRef>
          </c:cat>
          <c:val>
            <c:numRef>
              <c:f>Gràfics!$K$245:$T$245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8.3333333333333315E-2</c:v>
                </c:pt>
                <c:pt idx="3">
                  <c:v>0</c:v>
                </c:pt>
                <c:pt idx="4">
                  <c:v>0.33333333333333326</c:v>
                </c:pt>
                <c:pt idx="5">
                  <c:v>8.3333333333333315E-2</c:v>
                </c:pt>
                <c:pt idx="6">
                  <c:v>0.25</c:v>
                </c:pt>
                <c:pt idx="7">
                  <c:v>8.3333333333333315E-2</c:v>
                </c:pt>
                <c:pt idx="8">
                  <c:v>8.3333333333333315E-2</c:v>
                </c:pt>
                <c:pt idx="9" formatCode="General">
                  <c:v>8.3000000000000004E-2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886912"/>
        <c:axId val="110888448"/>
        <c:axId val="0"/>
      </c:bar3DChart>
      <c:catAx>
        <c:axId val="1108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0888448"/>
        <c:crosses val="autoZero"/>
        <c:auto val="1"/>
        <c:lblAlgn val="ctr"/>
        <c:lblOffset val="100"/>
        <c:noMultiLvlLbl val="0"/>
      </c:catAx>
      <c:valAx>
        <c:axId val="110888448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0886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Gràfics!$L$276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Gràfics!$M$275:$N$275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f>Gràfics!$M$276:$N$276</c:f>
              <c:numCache>
                <c:formatCode>###0.0%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Gràfics!$L$277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Gràfics!$M$275:$N$275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f>Gràfics!$M$277:$N$277</c:f>
              <c:numCache>
                <c:formatCode>###0.0%</c:formatCode>
                <c:ptCount val="2"/>
                <c:pt idx="0">
                  <c:v>0.41670000000000001</c:v>
                </c:pt>
                <c:pt idx="1">
                  <c:v>0.58330000000000004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038464"/>
        <c:axId val="111040000"/>
        <c:axId val="0"/>
      </c:bar3DChart>
      <c:catAx>
        <c:axId val="1110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040000"/>
        <c:crosses val="autoZero"/>
        <c:auto val="1"/>
        <c:lblAlgn val="ctr"/>
        <c:lblOffset val="100"/>
        <c:noMultiLvlLbl val="0"/>
      </c:catAx>
      <c:valAx>
        <c:axId val="11104000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038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(Molt baix 1 - 7 Molt alt)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Gràfics!$J$290</c:f>
              <c:strCache>
                <c:ptCount val="1"/>
                <c:pt idx="0">
                  <c:v>Dona</c:v>
                </c:pt>
              </c:strCache>
            </c:strRef>
          </c:tx>
          <c:dLbls>
            <c:dLbl>
              <c:idx val="4"/>
              <c:layout>
                <c:manualLayout>
                  <c:x val="-7.0546737213403876E-3"/>
                  <c:y val="-2.172437202987101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Gràfics!$K$289:$O$289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 i promoció</c:v>
                </c:pt>
                <c:pt idx="2">
                  <c:v>Satisfacció amb el nivell de retribució</c:v>
                </c:pt>
                <c:pt idx="3">
                  <c:v>Satisfacció amb la connexió dels coneixements/competències desenvolupades de la formació doctoral i la feina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Gràfics!$K$290:$O$290</c:f>
              <c:numCache>
                <c:formatCode>###0.00</c:formatCode>
                <c:ptCount val="5"/>
                <c:pt idx="0">
                  <c:v>5.5</c:v>
                </c:pt>
                <c:pt idx="1">
                  <c:v>3</c:v>
                </c:pt>
                <c:pt idx="2">
                  <c:v>3.75</c:v>
                </c:pt>
                <c:pt idx="3">
                  <c:v>5</c:v>
                </c:pt>
                <c:pt idx="4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Gràfics!$J$291</c:f>
              <c:strCache>
                <c:ptCount val="1"/>
                <c:pt idx="0">
                  <c:v>Home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2.987101154107264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546737213403876E-3"/>
                  <c:y val="2.443991853360486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Gràfics!$K$289:$O$289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 i promoció</c:v>
                </c:pt>
                <c:pt idx="2">
                  <c:v>Satisfacció amb el nivell de retribució</c:v>
                </c:pt>
                <c:pt idx="3">
                  <c:v>Satisfacció amb la connexió dels coneixements/competències desenvolupades de la formació doctoral i la feina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Gràfics!$K$291:$O$291</c:f>
              <c:numCache>
                <c:formatCode>###0.00</c:formatCode>
                <c:ptCount val="5"/>
                <c:pt idx="0">
                  <c:v>5.75</c:v>
                </c:pt>
                <c:pt idx="1">
                  <c:v>4.08</c:v>
                </c:pt>
                <c:pt idx="2">
                  <c:v>4.33</c:v>
                </c:pt>
                <c:pt idx="3">
                  <c:v>4.42</c:v>
                </c:pt>
                <c:pt idx="4">
                  <c:v>5.58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4768"/>
        <c:axId val="111106304"/>
      </c:lineChart>
      <c:catAx>
        <c:axId val="1111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106304"/>
        <c:crosses val="autoZero"/>
        <c:auto val="1"/>
        <c:lblAlgn val="ctr"/>
        <c:lblOffset val="100"/>
        <c:noMultiLvlLbl val="0"/>
      </c:catAx>
      <c:valAx>
        <c:axId val="111106304"/>
        <c:scaling>
          <c:orientation val="minMax"/>
          <c:max val="7"/>
          <c:min val="1"/>
        </c:scaling>
        <c:delete val="0"/>
        <c:axPos val="l"/>
        <c:majorGridlines/>
        <c:numFmt formatCode="#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1047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Gràfics!$M$319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Gràfics!$M$320:$M$321</c:f>
              <c:numCache>
                <c:formatCode>###0.0%</c:formatCode>
                <c:ptCount val="2"/>
                <c:pt idx="0">
                  <c:v>0.75</c:v>
                </c:pt>
                <c:pt idx="1">
                  <c:v>0.58330000000000004</c:v>
                </c:pt>
              </c:numCache>
            </c:numRef>
          </c:val>
        </c:ser>
        <c:ser>
          <c:idx val="1"/>
          <c:order val="1"/>
          <c:tx>
            <c:strRef>
              <c:f>Gràfics!$N$319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Gràfics!$N$320:$N$321</c:f>
              <c:numCache>
                <c:formatCode>###0.0%</c:formatCode>
                <c:ptCount val="2"/>
                <c:pt idx="0">
                  <c:v>0</c:v>
                </c:pt>
                <c:pt idx="1">
                  <c:v>0.33329999999999999</c:v>
                </c:pt>
              </c:numCache>
            </c:numRef>
          </c:val>
        </c:ser>
        <c:ser>
          <c:idx val="2"/>
          <c:order val="2"/>
          <c:tx>
            <c:strRef>
              <c:f>Gràfics!$O$319</c:f>
              <c:strCache>
                <c:ptCount val="1"/>
                <c:pt idx="0">
                  <c:v>Temporal/interí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Gràfics!$O$320:$O$321</c:f>
              <c:numCache>
                <c:formatCode>###0.0%</c:formatCode>
                <c:ptCount val="2"/>
                <c:pt idx="0">
                  <c:v>0.25</c:v>
                </c:pt>
                <c:pt idx="1">
                  <c:v>8.3299999999999999E-2</c:v>
                </c:pt>
              </c:numCache>
            </c:numRef>
          </c:val>
        </c:ser>
        <c:ser>
          <c:idx val="3"/>
          <c:order val="3"/>
          <c:tx>
            <c:strRef>
              <c:f>Gràfics!$P$319</c:f>
              <c:strCache>
                <c:ptCount val="1"/>
                <c:pt idx="0">
                  <c:v>Becari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Gràfics!$P$320:$P$321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Gràfics!$Q$319</c:f>
              <c:strCache>
                <c:ptCount val="1"/>
                <c:pt idx="0">
                  <c:v>Sense contracte</c:v>
                </c:pt>
              </c:strCache>
            </c:strRef>
          </c:tx>
          <c:invertIfNegative val="0"/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Gràfics!$Q$320:$Q$321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153920"/>
        <c:axId val="111155456"/>
      </c:barChart>
      <c:catAx>
        <c:axId val="1111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155456"/>
        <c:crosses val="autoZero"/>
        <c:auto val="1"/>
        <c:lblAlgn val="ctr"/>
        <c:lblOffset val="100"/>
        <c:noMultiLvlLbl val="0"/>
      </c:catAx>
      <c:valAx>
        <c:axId val="1111554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1539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Gràfics!$L$339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Gràfics!$K$340:$K$341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Gràfics!$L$340:$L$341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Gràfics!$M$339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Gràfics!$K$340:$K$341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Gràfics!$M$340:$M$341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Gràfics!$N$339</c:f>
              <c:strCache>
                <c:ptCount val="1"/>
                <c:pt idx="0">
                  <c:v>Més d’un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Gràfics!$K$340:$K$341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Gràfics!$N$340:$N$341</c:f>
              <c:numCache>
                <c:formatCode>###0.0%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182976"/>
        <c:axId val="111184512"/>
      </c:barChart>
      <c:catAx>
        <c:axId val="1111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184512"/>
        <c:crosses val="autoZero"/>
        <c:auto val="1"/>
        <c:lblAlgn val="ctr"/>
        <c:lblOffset val="100"/>
        <c:noMultiLvlLbl val="0"/>
      </c:catAx>
      <c:valAx>
        <c:axId val="1111845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18297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Gràfics!$N$361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Gràfics!$N$362:$N$363</c:f>
              <c:numCache>
                <c:formatCode>###0.0%</c:formatCode>
                <c:ptCount val="2"/>
                <c:pt idx="0">
                  <c:v>0.25</c:v>
                </c:pt>
                <c:pt idx="1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Gràfics!$O$361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Gràfics!$O$362:$O$363</c:f>
              <c:numCache>
                <c:formatCode>###0.0%</c:formatCode>
                <c:ptCount val="2"/>
                <c:pt idx="0">
                  <c:v>0</c:v>
                </c:pt>
                <c:pt idx="1">
                  <c:v>0.16669999999999999</c:v>
                </c:pt>
              </c:numCache>
            </c:numRef>
          </c:val>
        </c:ser>
        <c:ser>
          <c:idx val="2"/>
          <c:order val="2"/>
          <c:tx>
            <c:strRef>
              <c:f>Gràfics!$P$361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Gràfics!$P$362:$P$363</c:f>
              <c:numCache>
                <c:formatCode>###0.0%</c:formatCode>
                <c:ptCount val="2"/>
                <c:pt idx="0">
                  <c:v>0</c:v>
                </c:pt>
                <c:pt idx="1">
                  <c:v>0.33329999999999999</c:v>
                </c:pt>
              </c:numCache>
            </c:numRef>
          </c:val>
        </c:ser>
        <c:ser>
          <c:idx val="3"/>
          <c:order val="3"/>
          <c:tx>
            <c:strRef>
              <c:f>Gràfics!$Q$361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Gràfics!$Q$362:$Q$363</c:f>
              <c:numCache>
                <c:formatCode>###0.0%</c:formatCode>
                <c:ptCount val="2"/>
                <c:pt idx="0">
                  <c:v>0.5</c:v>
                </c:pt>
                <c:pt idx="1">
                  <c:v>8.3299999999999999E-2</c:v>
                </c:pt>
              </c:numCache>
            </c:numRef>
          </c:val>
        </c:ser>
        <c:ser>
          <c:idx val="4"/>
          <c:order val="4"/>
          <c:tx>
            <c:strRef>
              <c:f>Gràfics!$R$361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Gràfics!$R$362:$R$363</c:f>
              <c:numCache>
                <c:formatCode>###0.0%</c:formatCode>
                <c:ptCount val="2"/>
                <c:pt idx="0">
                  <c:v>0.25</c:v>
                </c:pt>
                <c:pt idx="1">
                  <c:v>0.16669999999999999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57088"/>
        <c:axId val="111258624"/>
      </c:barChart>
      <c:catAx>
        <c:axId val="11125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258624"/>
        <c:crosses val="autoZero"/>
        <c:auto val="1"/>
        <c:lblAlgn val="ctr"/>
        <c:lblOffset val="100"/>
        <c:noMultiLvlLbl val="0"/>
      </c:catAx>
      <c:valAx>
        <c:axId val="11125862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25708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Gràfics!$L$384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Gràfics!$K$385:$K$386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Gràfics!$L$385:$L$386</c:f>
              <c:numCache>
                <c:formatCode>###0.0%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Gràfics!$M$384</c:f>
              <c:strCache>
                <c:ptCount val="1"/>
                <c:pt idx="0">
                  <c:v>Aturat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Gràfics!$K$385:$K$386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Gràfics!$M$385:$M$386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Gràfics!$N$384</c:f>
              <c:strCache>
                <c:ptCount val="1"/>
                <c:pt idx="0">
                  <c:v>Inactiu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Gràfics!$K$385:$K$386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Gràfics!$N$385:$N$386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99968"/>
        <c:axId val="111301760"/>
      </c:barChart>
      <c:catAx>
        <c:axId val="1112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301760"/>
        <c:crosses val="autoZero"/>
        <c:auto val="1"/>
        <c:lblAlgn val="ctr"/>
        <c:lblOffset val="100"/>
        <c:noMultiLvlLbl val="0"/>
      </c:catAx>
      <c:valAx>
        <c:axId val="1113017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2999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Gràfics!$M$407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Gràfics!$L$408:$L$409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Gràfics!$M$408:$M$409</c:f>
              <c:numCache>
                <c:formatCode>###0.0%</c:formatCode>
                <c:ptCount val="2"/>
                <c:pt idx="0">
                  <c:v>0.75</c:v>
                </c:pt>
                <c:pt idx="1">
                  <c:v>0.58330000000000004</c:v>
                </c:pt>
              </c:numCache>
            </c:numRef>
          </c:val>
        </c:ser>
        <c:ser>
          <c:idx val="1"/>
          <c:order val="1"/>
          <c:tx>
            <c:strRef>
              <c:f>Gràfics!$N$407</c:f>
              <c:strCache>
                <c:ptCount val="1"/>
                <c:pt idx="0">
                  <c:v>Sí, nacional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Gràfics!$L$408:$L$409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Gràfics!$N$408:$N$409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Gràfics!$O$407</c:f>
              <c:strCache>
                <c:ptCount val="1"/>
                <c:pt idx="0">
                  <c:v>Sí, internacional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Gràfics!$L$408:$L$409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Gràfics!$O$408:$O$409</c:f>
              <c:numCache>
                <c:formatCode>###0.0%</c:formatCode>
                <c:ptCount val="2"/>
                <c:pt idx="0">
                  <c:v>0.25</c:v>
                </c:pt>
                <c:pt idx="1">
                  <c:v>0.41670000000000001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903872"/>
        <c:axId val="111905408"/>
      </c:barChart>
      <c:catAx>
        <c:axId val="1119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905408"/>
        <c:crosses val="autoZero"/>
        <c:auto val="1"/>
        <c:lblAlgn val="ctr"/>
        <c:lblOffset val="100"/>
        <c:noMultiLvlLbl val="0"/>
      </c:catAx>
      <c:valAx>
        <c:axId val="1119054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90387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03543307086614"/>
          <c:y val="3.2407407407407406E-2"/>
          <c:w val="0.53888888888888886"/>
          <c:h val="0.89814814814814814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</c:dPt>
          <c:dPt>
            <c:idx val="1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Gràfics!$J$26:$K$26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Gràfics!$J$27:$K$27</c:f>
              <c:numCache>
                <c:formatCode>###0.0%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347637795275596"/>
          <c:y val="8.1549439347604492E-3"/>
          <c:w val="0.25304724409448814"/>
          <c:h val="7.373257241927327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Gràfics!$L$433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Gràfics!$K$434:$K$435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Gràfics!$L$434:$L$435</c:f>
              <c:numCache>
                <c:formatCode>###0.0%</c:formatCode>
                <c:ptCount val="2"/>
                <c:pt idx="0">
                  <c:v>1</c:v>
                </c:pt>
                <c:pt idx="1">
                  <c:v>0.91669999999999996</c:v>
                </c:pt>
              </c:numCache>
            </c:numRef>
          </c:val>
        </c:ser>
        <c:ser>
          <c:idx val="1"/>
          <c:order val="1"/>
          <c:tx>
            <c:strRef>
              <c:f>Gràfics!$M$433</c:f>
              <c:strCache>
                <c:ptCount val="1"/>
                <c:pt idx="0">
                  <c:v>Sí, Nacional (Catalunya / Espanya)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Gràfics!$K$434:$K$435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Gràfics!$M$434:$M$435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Gràfics!$N$433</c:f>
              <c:strCache>
                <c:ptCount val="1"/>
                <c:pt idx="0">
                  <c:v>Sí, a l'estranger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Gràfics!$K$434:$K$435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Gràfics!$N$434:$N$435</c:f>
              <c:numCache>
                <c:formatCode>###0.0%</c:formatCode>
                <c:ptCount val="2"/>
                <c:pt idx="0">
                  <c:v>0</c:v>
                </c:pt>
                <c:pt idx="1">
                  <c:v>8.3299999999999999E-2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970944"/>
        <c:axId val="111972736"/>
      </c:barChart>
      <c:catAx>
        <c:axId val="1119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972736"/>
        <c:crosses val="autoZero"/>
        <c:auto val="1"/>
        <c:lblAlgn val="ctr"/>
        <c:lblOffset val="100"/>
        <c:noMultiLvlLbl val="0"/>
      </c:catAx>
      <c:valAx>
        <c:axId val="1119727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197094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Gràfics!$I$48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7638888888888888E-3"/>
                  <c:y val="9.009967720194387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916666666666667E-3"/>
                  <c:y val="9.009967720194387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Gràfics!$J$47:$N$47</c:f>
              <c:strCache>
                <c:ptCount val="5"/>
                <c:pt idx="0">
                  <c:v>UB</c:v>
                </c:pt>
                <c:pt idx="1">
                  <c:v>UPC</c:v>
                </c:pt>
                <c:pt idx="2">
                  <c:v>UdL</c:v>
                </c:pt>
                <c:pt idx="3">
                  <c:v>Universitats espanyoles fora de Catalunya</c:v>
                </c:pt>
                <c:pt idx="4">
                  <c:v>Universitats fora d’Espanya</c:v>
                </c:pt>
              </c:strCache>
            </c:strRef>
          </c:cat>
          <c:val>
            <c:numRef>
              <c:f>Gràfics!$J$48:$N$48</c:f>
              <c:numCache>
                <c:formatCode>###0.0%</c:formatCode>
                <c:ptCount val="5"/>
                <c:pt idx="0">
                  <c:v>0.25</c:v>
                </c:pt>
                <c:pt idx="1">
                  <c:v>0.75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Gràfics!$I$49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5.2916666666666667E-3"/>
                  <c:y val="3.003322573398129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0555555555555554E-3"/>
                  <c:y val="1.201329029359251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347222222222223E-2"/>
                  <c:y val="1.801993544038877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277777777777777E-3"/>
                  <c:y val="1.201329029359251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Gràfics!$J$47:$N$47</c:f>
              <c:strCache>
                <c:ptCount val="5"/>
                <c:pt idx="0">
                  <c:v>UB</c:v>
                </c:pt>
                <c:pt idx="1">
                  <c:v>UPC</c:v>
                </c:pt>
                <c:pt idx="2">
                  <c:v>UdL</c:v>
                </c:pt>
                <c:pt idx="3">
                  <c:v>Universitats espanyoles fora de Catalunya</c:v>
                </c:pt>
                <c:pt idx="4">
                  <c:v>Universitats fora d’Espanya</c:v>
                </c:pt>
              </c:strCache>
            </c:strRef>
          </c:cat>
          <c:val>
            <c:numRef>
              <c:f>Gràfics!$J$49:$N$49</c:f>
              <c:numCache>
                <c:formatCode>###0.0%</c:formatCode>
                <c:ptCount val="5"/>
                <c:pt idx="0">
                  <c:v>8.3333333333333315E-2</c:v>
                </c:pt>
                <c:pt idx="1">
                  <c:v>0.5</c:v>
                </c:pt>
                <c:pt idx="2">
                  <c:v>8.3333333333333315E-2</c:v>
                </c:pt>
                <c:pt idx="3" formatCode="####.0%">
                  <c:v>8.3333333333333315E-2</c:v>
                </c:pt>
                <c:pt idx="4" formatCode="####.0%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93120"/>
        <c:axId val="113494656"/>
      </c:barChart>
      <c:catAx>
        <c:axId val="1134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3494656"/>
        <c:crosses val="autoZero"/>
        <c:auto val="1"/>
        <c:lblAlgn val="ctr"/>
        <c:lblOffset val="100"/>
        <c:noMultiLvlLbl val="0"/>
      </c:catAx>
      <c:valAx>
        <c:axId val="1134946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34931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Gràfics!$J$77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Gràfics!$K$76:$L$76</c:f>
              <c:strCache>
                <c:ptCount val="2"/>
                <c:pt idx="0">
                  <c:v>Monografia</c:v>
                </c:pt>
                <c:pt idx="1">
                  <c:v>Col·lecció d’articles</c:v>
                </c:pt>
              </c:strCache>
            </c:strRef>
          </c:cat>
          <c:val>
            <c:numRef>
              <c:f>Gràfics!$K$77:$L$77</c:f>
              <c:numCache>
                <c:formatCode>###0.0%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Gràfics!$J$78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Gràfics!$K$76:$L$76</c:f>
              <c:strCache>
                <c:ptCount val="2"/>
                <c:pt idx="0">
                  <c:v>Monografia</c:v>
                </c:pt>
                <c:pt idx="1">
                  <c:v>Col·lecció d’articles</c:v>
                </c:pt>
              </c:strCache>
            </c:strRef>
          </c:cat>
          <c:val>
            <c:numRef>
              <c:f>Gràfics!$K$78:$L$78</c:f>
              <c:numCache>
                <c:formatCode>###0.0%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184128"/>
        <c:axId val="89185664"/>
        <c:axId val="0"/>
      </c:bar3DChart>
      <c:catAx>
        <c:axId val="891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9185664"/>
        <c:crosses val="autoZero"/>
        <c:auto val="1"/>
        <c:lblAlgn val="ctr"/>
        <c:lblOffset val="100"/>
        <c:noMultiLvlLbl val="0"/>
      </c:catAx>
      <c:valAx>
        <c:axId val="891856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9184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Gràfics!$I$96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Gràfics!$J$95:$M$95</c:f>
              <c:strCache>
                <c:ptCount val="4"/>
                <c:pt idx="0">
                  <c:v>Català</c:v>
                </c:pt>
                <c:pt idx="1">
                  <c:v>Castellà</c:v>
                </c:pt>
                <c:pt idx="2">
                  <c:v>Anglès</c:v>
                </c:pt>
                <c:pt idx="3">
                  <c:v>Més d’un idioma</c:v>
                </c:pt>
              </c:strCache>
            </c:strRef>
          </c:cat>
          <c:val>
            <c:numRef>
              <c:f>Gràfics!$J$96:$M$96</c:f>
              <c:numCache>
                <c:formatCode>###0.0%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Gràfics!$I$97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Gràfics!$J$95:$M$95</c:f>
              <c:strCache>
                <c:ptCount val="4"/>
                <c:pt idx="0">
                  <c:v>Català</c:v>
                </c:pt>
                <c:pt idx="1">
                  <c:v>Castellà</c:v>
                </c:pt>
                <c:pt idx="2">
                  <c:v>Anglès</c:v>
                </c:pt>
                <c:pt idx="3">
                  <c:v>Més d’un idioma</c:v>
                </c:pt>
              </c:strCache>
            </c:strRef>
          </c:cat>
          <c:val>
            <c:numRef>
              <c:f>Gràfics!$J$97:$M$97</c:f>
              <c:numCache>
                <c:formatCode>###0.0%</c:formatCode>
                <c:ptCount val="4"/>
                <c:pt idx="0">
                  <c:v>0.33333333333333326</c:v>
                </c:pt>
                <c:pt idx="1">
                  <c:v>0.5</c:v>
                </c:pt>
                <c:pt idx="2">
                  <c:v>0</c:v>
                </c:pt>
                <c:pt idx="3">
                  <c:v>0.16666666666666663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87232"/>
        <c:axId val="89488768"/>
        <c:axId val="0"/>
      </c:bar3DChart>
      <c:catAx>
        <c:axId val="8948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9488768"/>
        <c:crosses val="autoZero"/>
        <c:auto val="1"/>
        <c:lblAlgn val="ctr"/>
        <c:lblOffset val="100"/>
        <c:noMultiLvlLbl val="0"/>
      </c:catAx>
      <c:valAx>
        <c:axId val="8948876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9487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Gràfics!$I$112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Gràfics!$J$111:$K$111</c:f>
              <c:strCache>
                <c:ptCount val="2"/>
                <c:pt idx="0">
                  <c:v>Majoritàriament de manera independent</c:v>
                </c:pt>
                <c:pt idx="1">
                  <c:v>Majoritàriament dins un grup de recerca/mixta</c:v>
                </c:pt>
              </c:strCache>
            </c:strRef>
          </c:cat>
          <c:val>
            <c:numRef>
              <c:f>Gràfics!$J$112:$K$112</c:f>
              <c:numCache>
                <c:formatCode>###0.0%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Gràfics!$I$113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Gràfics!$J$111:$K$111</c:f>
              <c:strCache>
                <c:ptCount val="2"/>
                <c:pt idx="0">
                  <c:v>Majoritàriament de manera independent</c:v>
                </c:pt>
                <c:pt idx="1">
                  <c:v>Majoritàriament dins un grup de recerca/mixta</c:v>
                </c:pt>
              </c:strCache>
            </c:strRef>
          </c:cat>
          <c:val>
            <c:numRef>
              <c:f>Gràfics!$J$113:$K$113</c:f>
              <c:numCache>
                <c:formatCode>###0.0%</c:formatCode>
                <c:ptCount val="2"/>
                <c:pt idx="0">
                  <c:v>0.91700000000000004</c:v>
                </c:pt>
                <c:pt idx="1">
                  <c:v>8.3000000000000004E-2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618304"/>
        <c:axId val="89619840"/>
        <c:axId val="0"/>
      </c:bar3DChart>
      <c:catAx>
        <c:axId val="8961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9619840"/>
        <c:crosses val="autoZero"/>
        <c:auto val="1"/>
        <c:lblAlgn val="ctr"/>
        <c:lblOffset val="100"/>
        <c:noMultiLvlLbl val="0"/>
      </c:catAx>
      <c:valAx>
        <c:axId val="896198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9618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Gràfics!$J$128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Gràfics!$I$129:$I$130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Gràfics!$J$129:$J$130</c:f>
              <c:numCache>
                <c:formatCode>###0.0%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Gràfics!$K$128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Gràfics!$I$129:$I$130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Gràfics!$K$129:$K$130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875968"/>
        <c:axId val="89877504"/>
      </c:barChart>
      <c:catAx>
        <c:axId val="898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9877504"/>
        <c:crosses val="autoZero"/>
        <c:auto val="1"/>
        <c:lblAlgn val="ctr"/>
        <c:lblOffset val="100"/>
        <c:noMultiLvlLbl val="0"/>
      </c:catAx>
      <c:valAx>
        <c:axId val="89877504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98759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Gràfics!$J$145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Gràfics!$K$144:$L$144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Gràfics!$K$145:$L$145</c:f>
              <c:numCache>
                <c:formatCode>###0.0%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Gràfics!$J$146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Gràfics!$K$144:$L$144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Gràfics!$K$146:$L$146</c:f>
              <c:numCache>
                <c:formatCode>###0.0%</c:formatCode>
                <c:ptCount val="2"/>
                <c:pt idx="0">
                  <c:v>0.83299999999999996</c:v>
                </c:pt>
                <c:pt idx="1">
                  <c:v>0.16700000000000001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912832"/>
        <c:axId val="89914368"/>
        <c:axId val="0"/>
      </c:bar3DChart>
      <c:catAx>
        <c:axId val="8991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9914368"/>
        <c:crosses val="autoZero"/>
        <c:auto val="1"/>
        <c:lblAlgn val="ctr"/>
        <c:lblOffset val="100"/>
        <c:noMultiLvlLbl val="0"/>
      </c:catAx>
      <c:valAx>
        <c:axId val="8991436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9912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Gràfics!$I$162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Gràfics!$J$161:$L$161</c:f>
              <c:strCache>
                <c:ptCount val="3"/>
                <c:pt idx="0">
                  <c:v>A la universitat</c:v>
                </c:pt>
                <c:pt idx="1">
                  <c:v>En un centre/institut de recerca</c:v>
                </c:pt>
                <c:pt idx="2">
                  <c:v>En una empresa o altra institució</c:v>
                </c:pt>
              </c:strCache>
            </c:strRef>
          </c:cat>
          <c:val>
            <c:numRef>
              <c:f>Gràfics!$J$162:$L$162</c:f>
              <c:numCache>
                <c:formatCode>###0.0%</c:formatCode>
                <c:ptCount val="3"/>
                <c:pt idx="0">
                  <c:v>0.75</c:v>
                </c:pt>
                <c:pt idx="1">
                  <c:v>0</c:v>
                </c:pt>
                <c:pt idx="2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Gràfics!$I$163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Gràfics!$J$161:$L$161</c:f>
              <c:strCache>
                <c:ptCount val="3"/>
                <c:pt idx="0">
                  <c:v>A la universitat</c:v>
                </c:pt>
                <c:pt idx="1">
                  <c:v>En un centre/institut de recerca</c:v>
                </c:pt>
                <c:pt idx="2">
                  <c:v>En una empresa o altra institució</c:v>
                </c:pt>
              </c:strCache>
            </c:strRef>
          </c:cat>
          <c:val>
            <c:numRef>
              <c:f>Gràfics!$J$163:$L$163</c:f>
              <c:numCache>
                <c:formatCode>###0.0%</c:formatCode>
                <c:ptCount val="3"/>
                <c:pt idx="0">
                  <c:v>0.33300000000000002</c:v>
                </c:pt>
                <c:pt idx="1">
                  <c:v>0</c:v>
                </c:pt>
                <c:pt idx="2">
                  <c:v>0.66700000000000004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207744"/>
        <c:axId val="90209280"/>
        <c:axId val="0"/>
      </c:bar3DChart>
      <c:catAx>
        <c:axId val="902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90209280"/>
        <c:crosses val="autoZero"/>
        <c:auto val="1"/>
        <c:lblAlgn val="ctr"/>
        <c:lblOffset val="100"/>
        <c:noMultiLvlLbl val="0"/>
      </c:catAx>
      <c:valAx>
        <c:axId val="902092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90207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Gràfics!$I$179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Gràfics!$J$178:$N$178</c:f>
              <c:strCache>
                <c:ptCount val="5"/>
                <c:pt idx="0">
                  <c:v>Una beca</c:v>
                </c:pt>
                <c:pt idx="1">
                  <c:v>Docent/investigador a la universitat (associats inclosos i contractes d'investigador)</c:v>
                </c:pt>
                <c:pt idx="2">
                  <c:v>Feina de l’àmbit dels estudis previs de doctorat</c:v>
                </c:pt>
                <c:pt idx="3">
                  <c:v>Feina en un àmbit no relacionat amb estudis previs</c:v>
                </c:pt>
                <c:pt idx="4">
                  <c:v>No treballava: estudiant a temps complert o amb feines intermitents</c:v>
                </c:pt>
              </c:strCache>
            </c:strRef>
          </c:cat>
          <c:val>
            <c:numRef>
              <c:f>Gràfics!$J$179:$N$179</c:f>
              <c:numCache>
                <c:formatCode>###0.0%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Gràfics!$I$180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Gràfics!$J$178:$N$178</c:f>
              <c:strCache>
                <c:ptCount val="5"/>
                <c:pt idx="0">
                  <c:v>Una beca</c:v>
                </c:pt>
                <c:pt idx="1">
                  <c:v>Docent/investigador a la universitat (associats inclosos i contractes d'investigador)</c:v>
                </c:pt>
                <c:pt idx="2">
                  <c:v>Feina de l’àmbit dels estudis previs de doctorat</c:v>
                </c:pt>
                <c:pt idx="3">
                  <c:v>Feina en un àmbit no relacionat amb estudis previs</c:v>
                </c:pt>
                <c:pt idx="4">
                  <c:v>No treballava: estudiant a temps complert o amb feines intermitents</c:v>
                </c:pt>
              </c:strCache>
            </c:strRef>
          </c:cat>
          <c:val>
            <c:numRef>
              <c:f>Gràfics!$J$180:$N$180</c:f>
              <c:numCache>
                <c:formatCode>###0.0%</c:formatCode>
                <c:ptCount val="5"/>
                <c:pt idx="0">
                  <c:v>0.16666666666666663</c:v>
                </c:pt>
                <c:pt idx="1">
                  <c:v>8.3333333333333315E-2</c:v>
                </c:pt>
                <c:pt idx="2">
                  <c:v>0.66666666666666652</c:v>
                </c:pt>
                <c:pt idx="3">
                  <c:v>8.3333333333333315E-2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375680"/>
        <c:axId val="90377216"/>
        <c:axId val="0"/>
      </c:bar3DChart>
      <c:catAx>
        <c:axId val="903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90377216"/>
        <c:crosses val="autoZero"/>
        <c:auto val="1"/>
        <c:lblAlgn val="ctr"/>
        <c:lblOffset val="100"/>
        <c:noMultiLvlLbl val="0"/>
      </c:catAx>
      <c:valAx>
        <c:axId val="9037721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90375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304800</xdr:colOff>
      <xdr:row>20</xdr:row>
      <xdr:rowOff>152400</xdr:rowOff>
    </xdr:to>
    <xdr:graphicFrame macro="">
      <xdr:nvGraphicFramePr>
        <xdr:cNvPr id="616169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23</xdr:row>
      <xdr:rowOff>133350</xdr:rowOff>
    </xdr:from>
    <xdr:to>
      <xdr:col>7</xdr:col>
      <xdr:colOff>323850</xdr:colOff>
      <xdr:row>40</xdr:row>
      <xdr:rowOff>123825</xdr:rowOff>
    </xdr:to>
    <xdr:graphicFrame macro="">
      <xdr:nvGraphicFramePr>
        <xdr:cNvPr id="616170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304800</xdr:colOff>
      <xdr:row>88</xdr:row>
      <xdr:rowOff>76200</xdr:rowOff>
    </xdr:to>
    <xdr:graphicFrame macro="">
      <xdr:nvGraphicFramePr>
        <xdr:cNvPr id="616172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304800</xdr:colOff>
      <xdr:row>105</xdr:row>
      <xdr:rowOff>76200</xdr:rowOff>
    </xdr:to>
    <xdr:graphicFrame macro="">
      <xdr:nvGraphicFramePr>
        <xdr:cNvPr id="616173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304800</xdr:colOff>
      <xdr:row>122</xdr:row>
      <xdr:rowOff>76200</xdr:rowOff>
    </xdr:to>
    <xdr:graphicFrame macro="">
      <xdr:nvGraphicFramePr>
        <xdr:cNvPr id="616174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7</xdr:col>
      <xdr:colOff>304800</xdr:colOff>
      <xdr:row>139</xdr:row>
      <xdr:rowOff>76200</xdr:rowOff>
    </xdr:to>
    <xdr:graphicFrame macro="">
      <xdr:nvGraphicFramePr>
        <xdr:cNvPr id="616175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141</xdr:row>
      <xdr:rowOff>123825</xdr:rowOff>
    </xdr:from>
    <xdr:to>
      <xdr:col>7</xdr:col>
      <xdr:colOff>304800</xdr:colOff>
      <xdr:row>156</xdr:row>
      <xdr:rowOff>9525</xdr:rowOff>
    </xdr:to>
    <xdr:graphicFrame macro="">
      <xdr:nvGraphicFramePr>
        <xdr:cNvPr id="616176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7</xdr:col>
      <xdr:colOff>304800</xdr:colOff>
      <xdr:row>173</xdr:row>
      <xdr:rowOff>76200</xdr:rowOff>
    </xdr:to>
    <xdr:graphicFrame macro="">
      <xdr:nvGraphicFramePr>
        <xdr:cNvPr id="616177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175</xdr:row>
      <xdr:rowOff>95250</xdr:rowOff>
    </xdr:from>
    <xdr:to>
      <xdr:col>11</xdr:col>
      <xdr:colOff>495300</xdr:colOff>
      <xdr:row>198</xdr:row>
      <xdr:rowOff>38100</xdr:rowOff>
    </xdr:to>
    <xdr:graphicFrame macro="">
      <xdr:nvGraphicFramePr>
        <xdr:cNvPr id="616178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202</xdr:row>
      <xdr:rowOff>0</xdr:rowOff>
    </xdr:from>
    <xdr:to>
      <xdr:col>7</xdr:col>
      <xdr:colOff>304800</xdr:colOff>
      <xdr:row>216</xdr:row>
      <xdr:rowOff>76200</xdr:rowOff>
    </xdr:to>
    <xdr:graphicFrame macro="">
      <xdr:nvGraphicFramePr>
        <xdr:cNvPr id="616179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218</xdr:row>
      <xdr:rowOff>114300</xdr:rowOff>
    </xdr:from>
    <xdr:to>
      <xdr:col>11</xdr:col>
      <xdr:colOff>495300</xdr:colOff>
      <xdr:row>241</xdr:row>
      <xdr:rowOff>57150</xdr:rowOff>
    </xdr:to>
    <xdr:graphicFrame macro="">
      <xdr:nvGraphicFramePr>
        <xdr:cNvPr id="616180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244</xdr:row>
      <xdr:rowOff>114300</xdr:rowOff>
    </xdr:from>
    <xdr:to>
      <xdr:col>14</xdr:col>
      <xdr:colOff>257174</xdr:colOff>
      <xdr:row>267</xdr:row>
      <xdr:rowOff>57150</xdr:rowOff>
    </xdr:to>
    <xdr:graphicFrame macro="">
      <xdr:nvGraphicFramePr>
        <xdr:cNvPr id="616181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271</xdr:row>
      <xdr:rowOff>0</xdr:rowOff>
    </xdr:from>
    <xdr:to>
      <xdr:col>7</xdr:col>
      <xdr:colOff>304800</xdr:colOff>
      <xdr:row>285</xdr:row>
      <xdr:rowOff>76200</xdr:rowOff>
    </xdr:to>
    <xdr:graphicFrame macro="">
      <xdr:nvGraphicFramePr>
        <xdr:cNvPr id="616182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287</xdr:row>
      <xdr:rowOff>76200</xdr:rowOff>
    </xdr:from>
    <xdr:to>
      <xdr:col>14</xdr:col>
      <xdr:colOff>466725</xdr:colOff>
      <xdr:row>311</xdr:row>
      <xdr:rowOff>180975</xdr:rowOff>
    </xdr:to>
    <xdr:graphicFrame macro="">
      <xdr:nvGraphicFramePr>
        <xdr:cNvPr id="616183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315</xdr:row>
      <xdr:rowOff>0</xdr:rowOff>
    </xdr:from>
    <xdr:to>
      <xdr:col>10</xdr:col>
      <xdr:colOff>381000</xdr:colOff>
      <xdr:row>333</xdr:row>
      <xdr:rowOff>171450</xdr:rowOff>
    </xdr:to>
    <xdr:graphicFrame macro="">
      <xdr:nvGraphicFramePr>
        <xdr:cNvPr id="616184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10</xdr:col>
      <xdr:colOff>381000</xdr:colOff>
      <xdr:row>355</xdr:row>
      <xdr:rowOff>171450</xdr:rowOff>
    </xdr:to>
    <xdr:graphicFrame macro="">
      <xdr:nvGraphicFramePr>
        <xdr:cNvPr id="616185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10</xdr:col>
      <xdr:colOff>381000</xdr:colOff>
      <xdr:row>377</xdr:row>
      <xdr:rowOff>171450</xdr:rowOff>
    </xdr:to>
    <xdr:graphicFrame macro="">
      <xdr:nvGraphicFramePr>
        <xdr:cNvPr id="616186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381</xdr:row>
      <xdr:rowOff>0</xdr:rowOff>
    </xdr:from>
    <xdr:to>
      <xdr:col>10</xdr:col>
      <xdr:colOff>381000</xdr:colOff>
      <xdr:row>399</xdr:row>
      <xdr:rowOff>171450</xdr:rowOff>
    </xdr:to>
    <xdr:graphicFrame macro="">
      <xdr:nvGraphicFramePr>
        <xdr:cNvPr id="616187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405</xdr:row>
      <xdr:rowOff>0</xdr:rowOff>
    </xdr:from>
    <xdr:to>
      <xdr:col>10</xdr:col>
      <xdr:colOff>381000</xdr:colOff>
      <xdr:row>427</xdr:row>
      <xdr:rowOff>9525</xdr:rowOff>
    </xdr:to>
    <xdr:graphicFrame macro="">
      <xdr:nvGraphicFramePr>
        <xdr:cNvPr id="616190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430</xdr:row>
      <xdr:rowOff>0</xdr:rowOff>
    </xdr:from>
    <xdr:to>
      <xdr:col>10</xdr:col>
      <xdr:colOff>381000</xdr:colOff>
      <xdr:row>451</xdr:row>
      <xdr:rowOff>152400</xdr:rowOff>
    </xdr:to>
    <xdr:graphicFrame macro="">
      <xdr:nvGraphicFramePr>
        <xdr:cNvPr id="616191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43</xdr:row>
      <xdr:rowOff>95250</xdr:rowOff>
    </xdr:from>
    <xdr:to>
      <xdr:col>11</xdr:col>
      <xdr:colOff>495300</xdr:colOff>
      <xdr:row>69</xdr:row>
      <xdr:rowOff>114300</xdr:rowOff>
    </xdr:to>
    <xdr:graphicFrame macro="">
      <xdr:nvGraphicFramePr>
        <xdr:cNvPr id="616192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6"/>
  <sheetViews>
    <sheetView showGridLines="0" tabSelected="1" zoomScale="90" zoomScaleNormal="90" workbookViewId="0">
      <selection sqref="A1:F1"/>
    </sheetView>
  </sheetViews>
  <sheetFormatPr defaultRowHeight="12.75"/>
  <cols>
    <col min="2" max="3" width="9.7109375" bestFit="1" customWidth="1"/>
    <col min="4" max="4" width="14.85546875" bestFit="1" customWidth="1"/>
    <col min="5" max="5" width="9.7109375" bestFit="1" customWidth="1"/>
    <col min="6" max="6" width="9.85546875" customWidth="1"/>
    <col min="7" max="7" width="9.7109375" bestFit="1" customWidth="1"/>
    <col min="8" max="8" width="9.85546875" customWidth="1"/>
    <col min="9" max="9" width="9.7109375" bestFit="1" customWidth="1"/>
    <col min="10" max="10" width="9.7109375" customWidth="1"/>
    <col min="11" max="59" width="9.7109375" bestFit="1" customWidth="1"/>
  </cols>
  <sheetData>
    <row r="1" spans="1:11" ht="15" customHeight="1">
      <c r="A1" s="297" t="s">
        <v>220</v>
      </c>
      <c r="B1" s="297"/>
      <c r="C1" s="297"/>
      <c r="D1" s="297"/>
      <c r="E1" s="297"/>
      <c r="F1" s="297"/>
    </row>
    <row r="2" spans="1:11" ht="15" customHeight="1">
      <c r="A2" s="1"/>
      <c r="B2" s="1"/>
      <c r="C2" s="1"/>
      <c r="D2" s="1"/>
      <c r="E2" s="1"/>
      <c r="F2" s="1"/>
    </row>
    <row r="3" spans="1:11" ht="15" customHeight="1">
      <c r="A3" s="1"/>
      <c r="B3" s="1"/>
      <c r="C3" s="1"/>
      <c r="D3" s="1"/>
      <c r="E3" s="1"/>
      <c r="F3" s="1"/>
    </row>
    <row r="4" spans="1:11" ht="15" customHeight="1" thickBot="1">
      <c r="A4" s="300" t="s">
        <v>0</v>
      </c>
      <c r="B4" s="235"/>
      <c r="C4" s="235"/>
      <c r="D4" s="235"/>
      <c r="E4" s="235"/>
      <c r="F4" s="235"/>
      <c r="G4" s="235"/>
      <c r="H4" s="235"/>
    </row>
    <row r="5" spans="1:11" ht="15" customHeight="1" thickTop="1">
      <c r="A5" s="305"/>
      <c r="B5" s="295" t="s">
        <v>179</v>
      </c>
      <c r="C5" s="283"/>
      <c r="D5" s="283"/>
      <c r="E5" s="302" t="s">
        <v>61</v>
      </c>
      <c r="F5" s="303"/>
      <c r="G5" s="303"/>
      <c r="H5" s="304"/>
    </row>
    <row r="6" spans="1:11" ht="15" customHeight="1">
      <c r="A6" s="306"/>
      <c r="B6" s="296"/>
      <c r="C6" s="286"/>
      <c r="D6" s="286"/>
      <c r="E6" s="294" t="s">
        <v>4</v>
      </c>
      <c r="F6" s="261"/>
      <c r="G6" s="294" t="s">
        <v>5</v>
      </c>
      <c r="H6" s="288"/>
    </row>
    <row r="7" spans="1:11" ht="27" customHeight="1" thickBot="1">
      <c r="A7" s="307"/>
      <c r="B7" s="27" t="s">
        <v>2</v>
      </c>
      <c r="C7" s="22" t="s">
        <v>182</v>
      </c>
      <c r="D7" s="22" t="s">
        <v>3</v>
      </c>
      <c r="E7" s="4" t="s">
        <v>1</v>
      </c>
      <c r="F7" s="4" t="s">
        <v>6</v>
      </c>
      <c r="G7" s="4" t="s">
        <v>1</v>
      </c>
      <c r="H7" s="5" t="s">
        <v>6</v>
      </c>
    </row>
    <row r="8" spans="1:11" ht="15" customHeight="1" thickTop="1" thickBot="1">
      <c r="A8" s="29" t="s">
        <v>64</v>
      </c>
      <c r="B8" s="28">
        <v>24</v>
      </c>
      <c r="C8" s="42">
        <v>16</v>
      </c>
      <c r="D8" s="234">
        <f>C8/B8</f>
        <v>0.66666666666666663</v>
      </c>
      <c r="E8" s="87">
        <v>4</v>
      </c>
      <c r="F8" s="93">
        <f>E8/C8</f>
        <v>0.25</v>
      </c>
      <c r="G8" s="87">
        <v>12</v>
      </c>
      <c r="H8" s="94">
        <f>G8/C8</f>
        <v>0.75</v>
      </c>
    </row>
    <row r="9" spans="1:11" ht="15" customHeight="1" thickTop="1">
      <c r="A9" s="1"/>
      <c r="B9" s="1"/>
      <c r="C9" s="1"/>
      <c r="D9" s="1"/>
      <c r="E9" s="1"/>
      <c r="F9" s="1"/>
      <c r="G9" s="2"/>
      <c r="H9" s="2"/>
      <c r="I9" s="2"/>
      <c r="J9" s="2"/>
      <c r="K9" s="2"/>
    </row>
    <row r="10" spans="1:11" ht="15" customHeight="1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</row>
    <row r="11" spans="1:11" ht="15" customHeight="1" thickBot="1">
      <c r="A11" s="308" t="s">
        <v>43</v>
      </c>
      <c r="B11" s="235"/>
      <c r="C11" s="235"/>
      <c r="D11" s="235"/>
      <c r="E11" s="235"/>
      <c r="F11" s="235"/>
      <c r="G11" s="235"/>
      <c r="H11" s="235"/>
      <c r="I11" s="2"/>
      <c r="J11" s="2"/>
    </row>
    <row r="12" spans="1:11" ht="29.25" customHeight="1" thickTop="1">
      <c r="A12" s="30"/>
      <c r="B12" s="298" t="s">
        <v>44</v>
      </c>
      <c r="C12" s="264"/>
      <c r="D12" s="264"/>
      <c r="E12" s="264"/>
      <c r="F12" s="282" t="s">
        <v>180</v>
      </c>
      <c r="G12" s="283"/>
      <c r="H12" s="284"/>
      <c r="I12" s="2"/>
      <c r="J12" s="2"/>
    </row>
    <row r="13" spans="1:11" ht="15" customHeight="1">
      <c r="A13" s="31"/>
      <c r="B13" s="299" t="s">
        <v>45</v>
      </c>
      <c r="C13" s="261"/>
      <c r="D13" s="261" t="s">
        <v>244</v>
      </c>
      <c r="E13" s="261"/>
      <c r="F13" s="285"/>
      <c r="G13" s="286"/>
      <c r="H13" s="287"/>
      <c r="I13" s="2"/>
      <c r="J13" s="101"/>
      <c r="K13" s="102"/>
    </row>
    <row r="14" spans="1:11" ht="15" customHeight="1" thickBot="1">
      <c r="A14" s="32"/>
      <c r="B14" s="3" t="s">
        <v>1</v>
      </c>
      <c r="C14" s="4" t="s">
        <v>6</v>
      </c>
      <c r="D14" s="4" t="s">
        <v>1</v>
      </c>
      <c r="E14" s="4" t="s">
        <v>6</v>
      </c>
      <c r="F14" s="4" t="s">
        <v>1</v>
      </c>
      <c r="G14" s="22" t="s">
        <v>12</v>
      </c>
      <c r="H14" s="23" t="s">
        <v>181</v>
      </c>
      <c r="I14" s="2"/>
      <c r="J14" s="103"/>
      <c r="K14" s="103"/>
    </row>
    <row r="15" spans="1:11" ht="15" customHeight="1" thickTop="1">
      <c r="A15" s="33" t="s">
        <v>62</v>
      </c>
      <c r="B15" s="88">
        <v>4</v>
      </c>
      <c r="C15" s="7">
        <f>B15/C8</f>
        <v>0.25</v>
      </c>
      <c r="D15" s="8">
        <v>0</v>
      </c>
      <c r="E15" s="7">
        <v>0</v>
      </c>
      <c r="F15" s="90">
        <v>4</v>
      </c>
      <c r="G15" s="95">
        <v>42.75</v>
      </c>
      <c r="H15" s="98">
        <v>9.1423921012683174</v>
      </c>
      <c r="I15" s="2"/>
      <c r="J15" s="103"/>
      <c r="K15" s="103"/>
    </row>
    <row r="16" spans="1:11" ht="15" customHeight="1">
      <c r="A16" s="34" t="s">
        <v>63</v>
      </c>
      <c r="B16" s="89">
        <v>12</v>
      </c>
      <c r="C16" s="11">
        <f>B16/C8</f>
        <v>0.75</v>
      </c>
      <c r="D16" s="12">
        <v>0</v>
      </c>
      <c r="E16" s="11">
        <v>0</v>
      </c>
      <c r="F16" s="91">
        <v>12</v>
      </c>
      <c r="G16" s="96">
        <v>39.33</v>
      </c>
      <c r="H16" s="99">
        <v>6.8666960870214098</v>
      </c>
      <c r="I16" s="2"/>
      <c r="J16" s="103"/>
      <c r="K16" s="103"/>
    </row>
    <row r="17" spans="1:60" ht="15" customHeight="1" thickBot="1">
      <c r="A17" s="35" t="s">
        <v>64</v>
      </c>
      <c r="B17" s="15">
        <v>16</v>
      </c>
      <c r="C17" s="16">
        <f>B17/C8</f>
        <v>1</v>
      </c>
      <c r="D17" s="17">
        <v>0</v>
      </c>
      <c r="E17" s="16">
        <v>0</v>
      </c>
      <c r="F17" s="92">
        <v>16</v>
      </c>
      <c r="G17" s="97">
        <v>40.19</v>
      </c>
      <c r="H17" s="100">
        <v>7.3231937477214579</v>
      </c>
      <c r="I17" s="2"/>
      <c r="J17" s="2"/>
    </row>
    <row r="18" spans="1:60" ht="15" customHeight="1" thickTop="1">
      <c r="A18" s="82" t="s">
        <v>243</v>
      </c>
      <c r="B18" s="1"/>
      <c r="C18" s="1"/>
      <c r="D18" s="1"/>
      <c r="E18" s="1"/>
      <c r="F18" s="1"/>
    </row>
    <row r="19" spans="1:60" ht="15" customHeight="1">
      <c r="A19" s="82"/>
      <c r="B19" s="1"/>
      <c r="C19" s="1"/>
      <c r="D19" s="1"/>
      <c r="E19" s="1"/>
      <c r="F19" s="1"/>
    </row>
    <row r="20" spans="1:60" ht="15" customHeight="1">
      <c r="A20" s="82"/>
      <c r="B20" s="1"/>
      <c r="C20" s="1"/>
      <c r="D20" s="1"/>
      <c r="E20" s="1"/>
      <c r="F20" s="1"/>
    </row>
    <row r="21" spans="1:60" ht="15" customHeight="1" thickBot="1">
      <c r="A21" s="356" t="s">
        <v>24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7"/>
    </row>
    <row r="22" spans="1:60" ht="15" customHeight="1" thickTop="1">
      <c r="A22" s="255"/>
      <c r="B22" s="238" t="s">
        <v>55</v>
      </c>
      <c r="C22" s="239"/>
      <c r="D22" s="239"/>
      <c r="E22" s="239"/>
      <c r="F22" s="239"/>
      <c r="G22" s="239"/>
      <c r="H22" s="239"/>
      <c r="I22" s="239"/>
      <c r="J22" s="239"/>
      <c r="K22" s="240"/>
    </row>
    <row r="23" spans="1:60" ht="30" customHeight="1">
      <c r="A23" s="256"/>
      <c r="B23" s="262" t="s">
        <v>56</v>
      </c>
      <c r="C23" s="261"/>
      <c r="D23" s="245" t="s">
        <v>57</v>
      </c>
      <c r="E23" s="258"/>
      <c r="F23" s="261" t="s">
        <v>58</v>
      </c>
      <c r="G23" s="261"/>
      <c r="H23" s="261" t="s">
        <v>59</v>
      </c>
      <c r="I23" s="261"/>
      <c r="J23" s="261" t="s">
        <v>60</v>
      </c>
      <c r="K23" s="277"/>
    </row>
    <row r="24" spans="1:60" ht="15" customHeight="1" thickBot="1">
      <c r="A24" s="257"/>
      <c r="B24" s="3" t="s">
        <v>1</v>
      </c>
      <c r="C24" s="4" t="s">
        <v>6</v>
      </c>
      <c r="D24" s="4" t="s">
        <v>1</v>
      </c>
      <c r="E24" s="4" t="s">
        <v>6</v>
      </c>
      <c r="F24" s="4" t="s">
        <v>1</v>
      </c>
      <c r="G24" s="4" t="s">
        <v>6</v>
      </c>
      <c r="H24" s="4" t="s">
        <v>1</v>
      </c>
      <c r="I24" s="4" t="s">
        <v>6</v>
      </c>
      <c r="J24" s="4" t="s">
        <v>1</v>
      </c>
      <c r="K24" s="105" t="s">
        <v>6</v>
      </c>
    </row>
    <row r="25" spans="1:60" ht="15" customHeight="1" thickTop="1">
      <c r="A25" s="33" t="s">
        <v>62</v>
      </c>
      <c r="B25" s="6">
        <v>1</v>
      </c>
      <c r="C25" s="7">
        <v>0.25</v>
      </c>
      <c r="D25" s="8">
        <v>3</v>
      </c>
      <c r="E25" s="7">
        <v>0.75</v>
      </c>
      <c r="F25" s="8">
        <v>0</v>
      </c>
      <c r="G25" s="7">
        <v>0</v>
      </c>
      <c r="H25" s="8">
        <v>0</v>
      </c>
      <c r="I25" s="7">
        <v>0</v>
      </c>
      <c r="J25" s="8">
        <v>0</v>
      </c>
      <c r="K25" s="106">
        <v>0</v>
      </c>
    </row>
    <row r="26" spans="1:60" ht="15" customHeight="1">
      <c r="A26" s="34" t="s">
        <v>63</v>
      </c>
      <c r="B26" s="10">
        <v>1</v>
      </c>
      <c r="C26" s="11">
        <v>8.3333333333333315E-2</v>
      </c>
      <c r="D26" s="12">
        <v>6</v>
      </c>
      <c r="E26" s="11">
        <v>0.5</v>
      </c>
      <c r="F26" s="12">
        <v>1</v>
      </c>
      <c r="G26" s="13">
        <v>8.3333333333333315E-2</v>
      </c>
      <c r="H26" s="12">
        <v>1</v>
      </c>
      <c r="I26" s="11">
        <v>8.3333333333333315E-2</v>
      </c>
      <c r="J26" s="12">
        <v>3</v>
      </c>
      <c r="K26" s="107">
        <v>0.25</v>
      </c>
    </row>
    <row r="27" spans="1:60" ht="15" customHeight="1" thickBot="1">
      <c r="A27" s="35" t="s">
        <v>64</v>
      </c>
      <c r="B27" s="15">
        <f>SUM(B25:B26)</f>
        <v>2</v>
      </c>
      <c r="C27" s="16">
        <f>B27/$B$17</f>
        <v>0.125</v>
      </c>
      <c r="D27" s="17">
        <f>SUM(D25:D26)</f>
        <v>9</v>
      </c>
      <c r="E27" s="16">
        <f>D27/$B$17</f>
        <v>0.5625</v>
      </c>
      <c r="F27" s="17">
        <f>SUM(F25:F26)</f>
        <v>1</v>
      </c>
      <c r="G27" s="16">
        <f>F27/$B$17</f>
        <v>6.25E-2</v>
      </c>
      <c r="H27" s="17">
        <f>SUM(H25:H26)</f>
        <v>1</v>
      </c>
      <c r="I27" s="16">
        <f>H27/$B$17</f>
        <v>6.25E-2</v>
      </c>
      <c r="J27" s="17">
        <f>SUM(J25:J26)</f>
        <v>3</v>
      </c>
      <c r="K27" s="108">
        <f>J27/$B$17</f>
        <v>0.1875</v>
      </c>
    </row>
    <row r="28" spans="1:60" ht="15" customHeight="1" thickTop="1">
      <c r="A28" s="18"/>
      <c r="B28" s="18"/>
      <c r="C28" s="19"/>
      <c r="D28" s="20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1"/>
      <c r="Q28" s="19"/>
      <c r="R28" s="21"/>
      <c r="S28" s="19"/>
      <c r="T28" s="21"/>
      <c r="U28" s="19"/>
    </row>
    <row r="29" spans="1:60" ht="15" customHeight="1">
      <c r="A29" s="18"/>
      <c r="B29" s="18"/>
      <c r="C29" s="19"/>
      <c r="D29" s="20"/>
      <c r="E29" s="19"/>
      <c r="F29" s="20"/>
      <c r="G29" s="19"/>
      <c r="H29" s="20"/>
      <c r="I29" s="19"/>
      <c r="J29" s="20"/>
      <c r="K29" s="19"/>
      <c r="L29" s="2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60" ht="15" customHeight="1" thickBot="1">
      <c r="A31" s="235" t="s">
        <v>53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60" ht="15" customHeight="1" thickTop="1">
      <c r="A32" s="255"/>
      <c r="B32" s="263" t="s">
        <v>46</v>
      </c>
      <c r="C32" s="264"/>
      <c r="D32" s="264"/>
      <c r="E32" s="265"/>
      <c r="F32" s="239" t="s">
        <v>65</v>
      </c>
      <c r="G32" s="239"/>
      <c r="H32" s="239"/>
      <c r="I32" s="239"/>
      <c r="J32" s="239"/>
      <c r="K32" s="239"/>
      <c r="L32" s="239"/>
      <c r="M32" s="28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60" ht="45" customHeight="1">
      <c r="A33" s="256"/>
      <c r="B33" s="262" t="s">
        <v>47</v>
      </c>
      <c r="C33" s="261"/>
      <c r="D33" s="261" t="s">
        <v>66</v>
      </c>
      <c r="E33" s="293"/>
      <c r="F33" s="258" t="s">
        <v>67</v>
      </c>
      <c r="G33" s="261"/>
      <c r="H33" s="261" t="s">
        <v>68</v>
      </c>
      <c r="I33" s="261"/>
      <c r="J33" s="261" t="s">
        <v>69</v>
      </c>
      <c r="K33" s="261"/>
      <c r="L33" s="245" t="s">
        <v>70</v>
      </c>
      <c r="M33" s="281"/>
      <c r="N33" s="2"/>
      <c r="O33" s="101"/>
      <c r="P33" s="101"/>
      <c r="Q33" s="101"/>
      <c r="R33" s="101"/>
      <c r="S33" s="101"/>
      <c r="T33" s="101"/>
      <c r="U33" s="101"/>
      <c r="V33" s="101"/>
      <c r="W33" s="10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60" ht="15" customHeight="1" thickBot="1">
      <c r="A34" s="257"/>
      <c r="B34" s="3" t="s">
        <v>1</v>
      </c>
      <c r="C34" s="4" t="s">
        <v>6</v>
      </c>
      <c r="D34" s="4" t="s">
        <v>1</v>
      </c>
      <c r="E34" s="205" t="s">
        <v>6</v>
      </c>
      <c r="F34" s="132" t="s">
        <v>1</v>
      </c>
      <c r="G34" s="4" t="s">
        <v>6</v>
      </c>
      <c r="H34" s="4" t="s">
        <v>1</v>
      </c>
      <c r="I34" s="4" t="s">
        <v>6</v>
      </c>
      <c r="J34" s="4" t="s">
        <v>1</v>
      </c>
      <c r="K34" s="4" t="s">
        <v>6</v>
      </c>
      <c r="L34" s="4" t="s">
        <v>1</v>
      </c>
      <c r="M34" s="5" t="s">
        <v>6</v>
      </c>
      <c r="N34" s="2"/>
      <c r="O34" s="301"/>
      <c r="P34" s="301"/>
      <c r="Q34" s="301"/>
      <c r="R34" s="301"/>
      <c r="S34" s="301"/>
      <c r="T34" s="301"/>
      <c r="U34" s="301"/>
      <c r="V34" s="301"/>
      <c r="W34" s="10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60" ht="15" customHeight="1" thickTop="1">
      <c r="A35" s="33" t="s">
        <v>62</v>
      </c>
      <c r="B35" s="6">
        <v>4</v>
      </c>
      <c r="C35" s="7">
        <v>1</v>
      </c>
      <c r="D35" s="8">
        <v>0</v>
      </c>
      <c r="E35" s="206">
        <v>0</v>
      </c>
      <c r="F35" s="133">
        <v>0</v>
      </c>
      <c r="G35" s="7">
        <v>0</v>
      </c>
      <c r="H35" s="8">
        <v>1</v>
      </c>
      <c r="I35" s="7">
        <v>0.25</v>
      </c>
      <c r="J35" s="8">
        <v>1</v>
      </c>
      <c r="K35" s="7">
        <v>0.25</v>
      </c>
      <c r="L35" s="8">
        <v>2</v>
      </c>
      <c r="M35" s="9">
        <v>0.5</v>
      </c>
      <c r="N35" s="2"/>
      <c r="O35" s="109"/>
      <c r="P35" s="109"/>
      <c r="Q35" s="109"/>
      <c r="R35" s="109"/>
      <c r="S35" s="109"/>
      <c r="T35" s="109"/>
      <c r="U35" s="109"/>
      <c r="V35" s="109"/>
      <c r="W35" s="10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60" ht="15" customHeight="1">
      <c r="A36" s="34" t="s">
        <v>63</v>
      </c>
      <c r="B36" s="10">
        <v>12</v>
      </c>
      <c r="C36" s="11">
        <v>1</v>
      </c>
      <c r="D36" s="12">
        <v>0</v>
      </c>
      <c r="E36" s="207">
        <v>0</v>
      </c>
      <c r="F36" s="134">
        <v>3</v>
      </c>
      <c r="G36" s="11">
        <v>0.25</v>
      </c>
      <c r="H36" s="12">
        <v>7</v>
      </c>
      <c r="I36" s="11">
        <v>0.58333333333333337</v>
      </c>
      <c r="J36" s="12">
        <v>0</v>
      </c>
      <c r="K36" s="11">
        <v>0</v>
      </c>
      <c r="L36" s="12">
        <v>2</v>
      </c>
      <c r="M36" s="14">
        <v>0.16666666666666663</v>
      </c>
      <c r="N36" s="2"/>
      <c r="O36" s="110"/>
      <c r="P36" s="111"/>
      <c r="Q36" s="110"/>
      <c r="R36" s="111"/>
      <c r="S36" s="110"/>
      <c r="T36" s="111"/>
      <c r="U36" s="110"/>
      <c r="V36" s="111"/>
      <c r="W36" s="104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 thickBot="1">
      <c r="A37" s="35" t="s">
        <v>64</v>
      </c>
      <c r="B37" s="15">
        <v>16</v>
      </c>
      <c r="C37" s="16">
        <f>B37/$B$17</f>
        <v>1</v>
      </c>
      <c r="D37" s="17">
        <f>SUM(D35:D36)</f>
        <v>0</v>
      </c>
      <c r="E37" s="198">
        <f>D37/$B$17</f>
        <v>0</v>
      </c>
      <c r="F37" s="112">
        <f>SUM(F35:F36)</f>
        <v>3</v>
      </c>
      <c r="G37" s="16">
        <f>F37/$B$17</f>
        <v>0.1875</v>
      </c>
      <c r="H37" s="17">
        <f>SUM(H35:H36)</f>
        <v>8</v>
      </c>
      <c r="I37" s="16">
        <f>H37/$B$17</f>
        <v>0.5</v>
      </c>
      <c r="J37" s="17">
        <f>SUM(J35:J36)</f>
        <v>1</v>
      </c>
      <c r="K37" s="16">
        <f>J37/$B$17</f>
        <v>6.25E-2</v>
      </c>
      <c r="L37" s="17">
        <f>SUM(L35:L36)</f>
        <v>4</v>
      </c>
      <c r="M37" s="108">
        <f>L37/$B$17</f>
        <v>0.25</v>
      </c>
      <c r="N37" s="2"/>
      <c r="O37" s="110"/>
      <c r="P37" s="111"/>
      <c r="Q37" s="110"/>
      <c r="R37" s="111"/>
      <c r="S37" s="110"/>
      <c r="T37" s="111"/>
      <c r="U37" s="110"/>
      <c r="V37" s="111"/>
      <c r="W37" s="10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 thickTop="1">
      <c r="A38" s="18"/>
      <c r="B38" s="18"/>
      <c r="C38" s="19"/>
      <c r="D38" s="20"/>
      <c r="E38" s="19"/>
      <c r="F38" s="20"/>
      <c r="G38" s="19"/>
      <c r="H38" s="20"/>
      <c r="I38" s="19"/>
      <c r="J38" s="20"/>
      <c r="K38" s="19"/>
      <c r="L38" s="20"/>
      <c r="M38" s="19"/>
      <c r="N38" s="20"/>
      <c r="O38" s="101"/>
      <c r="P38" s="101"/>
      <c r="Q38" s="101"/>
      <c r="R38" s="101"/>
      <c r="S38" s="101"/>
      <c r="T38" s="101"/>
      <c r="U38" s="101"/>
      <c r="V38" s="101"/>
      <c r="W38" s="10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60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60" ht="15" customHeight="1" thickBot="1">
      <c r="A40" s="235" t="s">
        <v>53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60" ht="15" customHeight="1" thickTop="1">
      <c r="A41" s="255"/>
      <c r="B41" s="263" t="s">
        <v>71</v>
      </c>
      <c r="C41" s="264"/>
      <c r="D41" s="264"/>
      <c r="E41" s="264"/>
      <c r="F41" s="264"/>
      <c r="G41" s="264"/>
      <c r="H41" s="264"/>
      <c r="I41" s="264"/>
      <c r="J41" s="264"/>
      <c r="K41" s="309"/>
      <c r="L41" s="2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60" ht="15" customHeight="1">
      <c r="A42" s="256"/>
      <c r="B42" s="262" t="s">
        <v>48</v>
      </c>
      <c r="C42" s="261"/>
      <c r="D42" s="261" t="s">
        <v>49</v>
      </c>
      <c r="E42" s="261"/>
      <c r="F42" s="261" t="s">
        <v>50</v>
      </c>
      <c r="G42" s="261"/>
      <c r="H42" s="261" t="s">
        <v>10</v>
      </c>
      <c r="I42" s="261"/>
      <c r="J42" s="261" t="s">
        <v>72</v>
      </c>
      <c r="K42" s="288"/>
      <c r="L42" s="2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7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60" ht="15" customHeight="1" thickBot="1">
      <c r="A43" s="257"/>
      <c r="B43" s="3" t="s">
        <v>1</v>
      </c>
      <c r="C43" s="4" t="s">
        <v>6</v>
      </c>
      <c r="D43" s="4" t="s">
        <v>1</v>
      </c>
      <c r="E43" s="4" t="s">
        <v>6</v>
      </c>
      <c r="F43" s="4" t="s">
        <v>1</v>
      </c>
      <c r="G43" s="4" t="s">
        <v>6</v>
      </c>
      <c r="H43" s="4" t="s">
        <v>1</v>
      </c>
      <c r="I43" s="4" t="s">
        <v>6</v>
      </c>
      <c r="J43" s="4" t="s">
        <v>1</v>
      </c>
      <c r="K43" s="5" t="s">
        <v>6</v>
      </c>
      <c r="L43" s="2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7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60" ht="15" customHeight="1" thickTop="1">
      <c r="A44" s="33" t="s">
        <v>62</v>
      </c>
      <c r="B44" s="6">
        <v>2</v>
      </c>
      <c r="C44" s="7">
        <v>0.5</v>
      </c>
      <c r="D44" s="8">
        <v>1</v>
      </c>
      <c r="E44" s="7">
        <v>0.25</v>
      </c>
      <c r="F44" s="8">
        <v>0</v>
      </c>
      <c r="G44" s="7">
        <v>0</v>
      </c>
      <c r="H44" s="8">
        <v>0</v>
      </c>
      <c r="I44" s="7">
        <v>0</v>
      </c>
      <c r="J44" s="8">
        <v>1</v>
      </c>
      <c r="K44" s="9">
        <v>0.25</v>
      </c>
      <c r="L44" s="2"/>
      <c r="M44" s="110"/>
      <c r="N44" s="111"/>
      <c r="O44" s="110"/>
      <c r="P44" s="111"/>
      <c r="Q44" s="110"/>
      <c r="R44" s="111"/>
      <c r="S44" s="110"/>
      <c r="T44" s="111"/>
      <c r="U44" s="110"/>
      <c r="V44" s="111"/>
      <c r="W44" s="7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60" ht="15" customHeight="1">
      <c r="A45" s="34" t="s">
        <v>63</v>
      </c>
      <c r="B45" s="10">
        <v>4</v>
      </c>
      <c r="C45" s="11">
        <v>0.33333333333333326</v>
      </c>
      <c r="D45" s="12">
        <v>6</v>
      </c>
      <c r="E45" s="11">
        <v>0.5</v>
      </c>
      <c r="F45" s="12">
        <v>0</v>
      </c>
      <c r="G45" s="11">
        <v>0</v>
      </c>
      <c r="H45" s="12">
        <v>0</v>
      </c>
      <c r="I45" s="11">
        <v>0</v>
      </c>
      <c r="J45" s="12">
        <v>2</v>
      </c>
      <c r="K45" s="14">
        <v>0.16666666666666663</v>
      </c>
      <c r="L45" s="2"/>
      <c r="M45" s="110"/>
      <c r="N45" s="111"/>
      <c r="O45" s="110"/>
      <c r="P45" s="111"/>
      <c r="Q45" s="110"/>
      <c r="R45" s="111"/>
      <c r="S45" s="110"/>
      <c r="T45" s="111"/>
      <c r="U45" s="110"/>
      <c r="V45" s="111"/>
      <c r="W45" s="7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5" customHeight="1" thickBot="1">
      <c r="A46" s="35" t="s">
        <v>64</v>
      </c>
      <c r="B46" s="15">
        <f>SUM(B44:B45)</f>
        <v>6</v>
      </c>
      <c r="C46" s="16">
        <f>B46/$B$17</f>
        <v>0.375</v>
      </c>
      <c r="D46" s="17">
        <f>SUM(D44:D45)</f>
        <v>7</v>
      </c>
      <c r="E46" s="16">
        <f>D46/$B$17</f>
        <v>0.4375</v>
      </c>
      <c r="F46" s="17">
        <f>SUM(F44:F45)</f>
        <v>0</v>
      </c>
      <c r="G46" s="16">
        <f>F46/$B$17</f>
        <v>0</v>
      </c>
      <c r="H46" s="17">
        <f>SUM(H44:H45)</f>
        <v>0</v>
      </c>
      <c r="I46" s="16">
        <f>H46/$B$17</f>
        <v>0</v>
      </c>
      <c r="J46" s="17">
        <f>SUM(J44:J45)</f>
        <v>3</v>
      </c>
      <c r="K46" s="108">
        <f>J46/$B$17</f>
        <v>0.1875</v>
      </c>
      <c r="L46" s="2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5" customHeight="1" thickTop="1">
      <c r="A47" s="18"/>
      <c r="B47" s="18"/>
      <c r="C47" s="19"/>
      <c r="D47" s="20"/>
      <c r="E47" s="19"/>
      <c r="F47" s="20"/>
      <c r="G47" s="19"/>
      <c r="H47" s="20"/>
      <c r="I47" s="19"/>
      <c r="J47" s="20"/>
      <c r="K47" s="19"/>
      <c r="L47" s="20"/>
      <c r="S47" s="101"/>
      <c r="T47" s="101"/>
      <c r="U47" s="101"/>
      <c r="V47" s="10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60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60" ht="15" customHeight="1" thickBot="1">
      <c r="A49" s="235" t="s">
        <v>53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60" ht="15" customHeight="1" thickTop="1">
      <c r="A50" s="255"/>
      <c r="B50" s="238" t="s">
        <v>73</v>
      </c>
      <c r="C50" s="239"/>
      <c r="D50" s="239"/>
      <c r="E50" s="310"/>
      <c r="F50" s="239" t="s">
        <v>74</v>
      </c>
      <c r="G50" s="239"/>
      <c r="H50" s="239"/>
      <c r="I50" s="239"/>
      <c r="J50" s="239"/>
      <c r="K50" s="28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60" ht="30" customHeight="1">
      <c r="A51" s="256"/>
      <c r="B51" s="358" t="s">
        <v>51</v>
      </c>
      <c r="C51" s="258"/>
      <c r="D51" s="245" t="s">
        <v>52</v>
      </c>
      <c r="E51" s="359"/>
      <c r="F51" s="311" t="s">
        <v>23</v>
      </c>
      <c r="G51" s="258"/>
      <c r="H51" s="245" t="s">
        <v>9</v>
      </c>
      <c r="I51" s="258"/>
      <c r="J51" s="245" t="s">
        <v>75</v>
      </c>
      <c r="K51" s="28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60" ht="15" customHeight="1" thickBot="1">
      <c r="A52" s="257"/>
      <c r="B52" s="3" t="s">
        <v>1</v>
      </c>
      <c r="C52" s="4" t="s">
        <v>6</v>
      </c>
      <c r="D52" s="4" t="s">
        <v>1</v>
      </c>
      <c r="E52" s="205" t="s">
        <v>6</v>
      </c>
      <c r="F52" s="132" t="s">
        <v>1</v>
      </c>
      <c r="G52" s="4" t="s">
        <v>6</v>
      </c>
      <c r="H52" s="4" t="s">
        <v>1</v>
      </c>
      <c r="I52" s="4" t="s">
        <v>6</v>
      </c>
      <c r="J52" s="4" t="s">
        <v>1</v>
      </c>
      <c r="K52" s="5" t="s">
        <v>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60" ht="15" customHeight="1" thickTop="1">
      <c r="A53" s="33" t="s">
        <v>62</v>
      </c>
      <c r="B53" s="6">
        <v>3</v>
      </c>
      <c r="C53" s="7">
        <v>0.75</v>
      </c>
      <c r="D53" s="8">
        <v>1</v>
      </c>
      <c r="E53" s="206">
        <v>0.25</v>
      </c>
      <c r="F53" s="133">
        <v>3</v>
      </c>
      <c r="G53" s="7">
        <v>0.75</v>
      </c>
      <c r="H53" s="8">
        <v>1</v>
      </c>
      <c r="I53" s="7">
        <v>0.25</v>
      </c>
      <c r="J53" s="8">
        <v>0</v>
      </c>
      <c r="K53" s="9"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60" ht="15" customHeight="1">
      <c r="A54" s="34" t="s">
        <v>63</v>
      </c>
      <c r="B54" s="10">
        <v>11</v>
      </c>
      <c r="C54" s="11">
        <v>0.91700000000000004</v>
      </c>
      <c r="D54" s="12">
        <v>1</v>
      </c>
      <c r="E54" s="207">
        <v>8.3000000000000004E-2</v>
      </c>
      <c r="F54" s="134">
        <v>8</v>
      </c>
      <c r="G54" s="11">
        <v>0.66700000000000004</v>
      </c>
      <c r="H54" s="12">
        <v>4</v>
      </c>
      <c r="I54" s="11">
        <v>0.33300000000000002</v>
      </c>
      <c r="J54" s="12">
        <v>0</v>
      </c>
      <c r="K54" s="107"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60" ht="15" customHeight="1" thickBot="1">
      <c r="A55" s="35" t="s">
        <v>64</v>
      </c>
      <c r="B55" s="15">
        <f>SUM(B53:B54)</f>
        <v>14</v>
      </c>
      <c r="C55" s="113">
        <f>B55/$B$17</f>
        <v>0.875</v>
      </c>
      <c r="D55" s="114">
        <f>SUM(D53:D54)</f>
        <v>2</v>
      </c>
      <c r="E55" s="198">
        <f>D55/$B$17</f>
        <v>0.125</v>
      </c>
      <c r="F55" s="112">
        <f>SUM(F53:F54)</f>
        <v>11</v>
      </c>
      <c r="G55" s="113">
        <f>F55/$B$17</f>
        <v>0.6875</v>
      </c>
      <c r="H55" s="114">
        <f>SUM(H53:H54)</f>
        <v>5</v>
      </c>
      <c r="I55" s="113">
        <f>H55/$B$17</f>
        <v>0.3125</v>
      </c>
      <c r="J55" s="114">
        <f>SUM(J53:J54)</f>
        <v>0</v>
      </c>
      <c r="K55" s="113">
        <f>J55/$B$17</f>
        <v>0</v>
      </c>
      <c r="L55" s="11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60" ht="15" customHeight="1" thickTop="1">
      <c r="A56" s="18"/>
      <c r="B56" s="18"/>
      <c r="C56" s="19"/>
      <c r="D56" s="20"/>
      <c r="E56" s="19"/>
      <c r="F56" s="20"/>
      <c r="G56" s="19"/>
      <c r="H56" s="20"/>
      <c r="I56" s="19"/>
      <c r="J56" s="20"/>
      <c r="K56" s="19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60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60" ht="15" customHeight="1" thickBot="1">
      <c r="A58" s="235" t="s">
        <v>11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60" ht="15" customHeight="1" thickTop="1">
      <c r="A59" s="30"/>
      <c r="B59" s="263" t="s">
        <v>8</v>
      </c>
      <c r="C59" s="264"/>
      <c r="D59" s="264"/>
      <c r="E59" s="264"/>
      <c r="F59" s="264"/>
      <c r="G59" s="265"/>
      <c r="H59" s="239" t="s">
        <v>76</v>
      </c>
      <c r="I59" s="239"/>
      <c r="J59" s="239"/>
      <c r="K59" s="24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60" ht="30" customHeight="1">
      <c r="A60" s="31"/>
      <c r="B60" s="262" t="s">
        <v>77</v>
      </c>
      <c r="C60" s="261"/>
      <c r="D60" s="261" t="s">
        <v>78</v>
      </c>
      <c r="E60" s="261"/>
      <c r="F60" s="261" t="s">
        <v>79</v>
      </c>
      <c r="G60" s="293"/>
      <c r="H60" s="258" t="s">
        <v>23</v>
      </c>
      <c r="I60" s="261"/>
      <c r="J60" s="261" t="s">
        <v>80</v>
      </c>
      <c r="K60" s="27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60" ht="15" customHeight="1" thickBot="1">
      <c r="A61" s="32"/>
      <c r="B61" s="3" t="s">
        <v>1</v>
      </c>
      <c r="C61" s="4" t="s">
        <v>6</v>
      </c>
      <c r="D61" s="4" t="s">
        <v>1</v>
      </c>
      <c r="E61" s="4" t="s">
        <v>6</v>
      </c>
      <c r="F61" s="4" t="s">
        <v>1</v>
      </c>
      <c r="G61" s="205" t="s">
        <v>6</v>
      </c>
      <c r="H61" s="132" t="s">
        <v>1</v>
      </c>
      <c r="I61" s="4" t="s">
        <v>6</v>
      </c>
      <c r="J61" s="4" t="s">
        <v>1</v>
      </c>
      <c r="K61" s="105" t="s">
        <v>6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60" ht="15" customHeight="1" thickTop="1">
      <c r="A62" s="33" t="s">
        <v>62</v>
      </c>
      <c r="B62" s="6">
        <v>4</v>
      </c>
      <c r="C62" s="7">
        <v>1</v>
      </c>
      <c r="D62" s="8">
        <v>0</v>
      </c>
      <c r="E62" s="7">
        <v>0</v>
      </c>
      <c r="F62" s="8">
        <v>0</v>
      </c>
      <c r="G62" s="206">
        <v>0</v>
      </c>
      <c r="H62" s="133">
        <v>0</v>
      </c>
      <c r="I62" s="7">
        <v>0</v>
      </c>
      <c r="J62" s="8">
        <v>4</v>
      </c>
      <c r="K62" s="106">
        <v>1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60" ht="15" customHeight="1">
      <c r="A63" s="34" t="s">
        <v>63</v>
      </c>
      <c r="B63" s="10">
        <v>12</v>
      </c>
      <c r="C63" s="11">
        <v>1</v>
      </c>
      <c r="D63" s="12">
        <v>0</v>
      </c>
      <c r="E63" s="11">
        <v>0</v>
      </c>
      <c r="F63" s="12">
        <v>0</v>
      </c>
      <c r="G63" s="207">
        <v>0</v>
      </c>
      <c r="H63" s="134">
        <v>0</v>
      </c>
      <c r="I63" s="11">
        <v>0</v>
      </c>
      <c r="J63" s="12">
        <v>12</v>
      </c>
      <c r="K63" s="107">
        <v>1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5" customHeight="1" thickBot="1">
      <c r="A64" s="35" t="s">
        <v>64</v>
      </c>
      <c r="B64" s="15">
        <f>SUM(B62:B63)</f>
        <v>16</v>
      </c>
      <c r="C64" s="113">
        <f>B64/$B$17</f>
        <v>1</v>
      </c>
      <c r="D64" s="114">
        <f>SUM(D62:D63)</f>
        <v>0</v>
      </c>
      <c r="E64" s="113">
        <f>D64/$B$17</f>
        <v>0</v>
      </c>
      <c r="F64" s="114">
        <f>SUM(F62:F63)</f>
        <v>0</v>
      </c>
      <c r="G64" s="198">
        <f>F64/$B$17</f>
        <v>0</v>
      </c>
      <c r="H64" s="112">
        <f>SUM(H62:H63)</f>
        <v>0</v>
      </c>
      <c r="I64" s="113">
        <f>H64/$B$17</f>
        <v>0</v>
      </c>
      <c r="J64" s="114">
        <f>SUM(J62:J63)</f>
        <v>16</v>
      </c>
      <c r="K64" s="108">
        <f>J64/$B$17</f>
        <v>1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60" ht="15" customHeight="1" thickTop="1">
      <c r="A65" s="18"/>
      <c r="B65" s="18"/>
      <c r="C65" s="19"/>
      <c r="D65" s="20"/>
      <c r="E65" s="19"/>
      <c r="F65" s="20"/>
      <c r="G65" s="19"/>
      <c r="H65" s="20"/>
      <c r="I65" s="19"/>
      <c r="J65" s="20"/>
      <c r="K65" s="19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60" ht="15" customHeight="1">
      <c r="A66" s="18"/>
      <c r="B66" s="18"/>
      <c r="C66" s="19"/>
      <c r="D66" s="20"/>
      <c r="E66" s="19"/>
      <c r="F66" s="20"/>
      <c r="G66" s="19"/>
      <c r="H66" s="20"/>
      <c r="I66" s="19"/>
      <c r="J66" s="20"/>
      <c r="K66" s="19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60" ht="15" customHeight="1" thickBot="1">
      <c r="A67" s="308" t="s">
        <v>214</v>
      </c>
      <c r="B67" s="235"/>
      <c r="C67" s="235"/>
      <c r="D67" s="235"/>
      <c r="E67" s="235"/>
      <c r="F67" s="367"/>
      <c r="G67" s="19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104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60" ht="30" customHeight="1" thickTop="1" thickBot="1">
      <c r="A68" s="55"/>
      <c r="B68" s="129" t="s">
        <v>215</v>
      </c>
      <c r="C68" s="130" t="s">
        <v>216</v>
      </c>
      <c r="D68" s="130" t="s">
        <v>217</v>
      </c>
      <c r="E68" s="130" t="s">
        <v>218</v>
      </c>
      <c r="F68" s="131" t="s">
        <v>219</v>
      </c>
      <c r="G68" s="1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4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60" ht="15" customHeight="1" thickTop="1">
      <c r="A69" s="126" t="s">
        <v>62</v>
      </c>
      <c r="B69" s="128">
        <f>2/4</f>
        <v>0.5</v>
      </c>
      <c r="C69" s="119">
        <f>1/4</f>
        <v>0.25</v>
      </c>
      <c r="D69" s="120">
        <f>0/4</f>
        <v>0</v>
      </c>
      <c r="E69" s="120">
        <f>1/4</f>
        <v>0.25</v>
      </c>
      <c r="F69" s="125">
        <v>0</v>
      </c>
      <c r="G69" s="19"/>
      <c r="H69" s="101"/>
      <c r="I69" s="101"/>
      <c r="J69" s="101"/>
      <c r="K69" s="101"/>
      <c r="L69" s="101"/>
      <c r="M69" s="111"/>
      <c r="N69" s="110"/>
      <c r="O69" s="111"/>
      <c r="P69" s="110"/>
      <c r="Q69" s="111"/>
      <c r="R69" s="110"/>
      <c r="S69" s="111"/>
      <c r="T69" s="110"/>
      <c r="U69" s="111"/>
      <c r="V69" s="110"/>
      <c r="W69" s="111"/>
      <c r="X69" s="110"/>
      <c r="Y69" s="111"/>
      <c r="Z69" s="110"/>
      <c r="AA69" s="111"/>
      <c r="AB69" s="104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60" ht="15" customHeight="1">
      <c r="A70" s="127" t="s">
        <v>63</v>
      </c>
      <c r="B70" s="120">
        <f>6/12</f>
        <v>0.5</v>
      </c>
      <c r="C70" s="120">
        <f>2/12</f>
        <v>0.16666666666666666</v>
      </c>
      <c r="D70" s="120">
        <f>2/12</f>
        <v>0.16666666666666666</v>
      </c>
      <c r="E70" s="120">
        <f>2/12</f>
        <v>0.16666666666666666</v>
      </c>
      <c r="F70" s="125">
        <v>0</v>
      </c>
      <c r="G70" s="19"/>
      <c r="H70" s="2"/>
      <c r="I70" s="2"/>
      <c r="J70" s="2"/>
      <c r="K70" s="2"/>
      <c r="L70" s="2"/>
      <c r="M70" s="111"/>
      <c r="N70" s="110"/>
      <c r="O70" s="111"/>
      <c r="P70" s="110"/>
      <c r="Q70" s="111"/>
      <c r="R70" s="110"/>
      <c r="S70" s="111"/>
      <c r="T70" s="110"/>
      <c r="U70" s="111"/>
      <c r="V70" s="110"/>
      <c r="W70" s="111"/>
      <c r="X70" s="110"/>
      <c r="Y70" s="111"/>
      <c r="Z70" s="110"/>
      <c r="AA70" s="111"/>
      <c r="AB70" s="104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60" ht="15" customHeight="1" thickBot="1">
      <c r="A71" s="118" t="s">
        <v>64</v>
      </c>
      <c r="B71" s="123">
        <f>8/16</f>
        <v>0.5</v>
      </c>
      <c r="C71" s="124">
        <f>3/16</f>
        <v>0.1875</v>
      </c>
      <c r="D71" s="122">
        <f>2/16</f>
        <v>0.125</v>
      </c>
      <c r="E71" s="122">
        <f>3/16</f>
        <v>0.1875</v>
      </c>
      <c r="F71" s="121">
        <v>0</v>
      </c>
      <c r="G71" s="19"/>
      <c r="H71" s="2"/>
      <c r="I71" s="2"/>
      <c r="J71" s="2"/>
      <c r="K71" s="2"/>
      <c r="L71" s="2"/>
      <c r="M71" s="19"/>
      <c r="N71" s="20"/>
      <c r="O71" s="19"/>
      <c r="P71" s="20"/>
      <c r="Q71" s="19"/>
      <c r="R71" s="20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60" ht="15" customHeight="1" thickTop="1">
      <c r="A72" s="18"/>
      <c r="B72" s="18"/>
      <c r="C72" s="19"/>
      <c r="D72" s="20"/>
      <c r="E72" s="19"/>
      <c r="F72" s="20"/>
      <c r="G72" s="19"/>
      <c r="H72" s="20"/>
      <c r="I72" s="19"/>
      <c r="J72" s="20"/>
      <c r="K72" s="19"/>
      <c r="L72" s="20"/>
      <c r="M72" s="19"/>
      <c r="N72" s="20"/>
      <c r="O72" s="19"/>
      <c r="V72" s="101"/>
      <c r="W72" s="101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1:60" ht="15" customHeight="1">
      <c r="A73" s="2"/>
      <c r="B73" s="5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V73" s="102"/>
      <c r="W73" s="10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1:60" ht="15" customHeight="1" thickBot="1">
      <c r="A74" s="235" t="s">
        <v>7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101"/>
      <c r="Q74" s="116"/>
      <c r="R74" s="110"/>
      <c r="S74" s="110"/>
      <c r="T74" s="110"/>
      <c r="U74" s="110"/>
      <c r="V74" s="102"/>
      <c r="W74" s="101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28.5" customHeight="1" thickTop="1">
      <c r="A75" s="255"/>
      <c r="B75" s="263" t="s">
        <v>81</v>
      </c>
      <c r="C75" s="264"/>
      <c r="D75" s="264"/>
      <c r="E75" s="265"/>
      <c r="F75" s="239" t="s">
        <v>185</v>
      </c>
      <c r="G75" s="239"/>
      <c r="H75" s="239"/>
      <c r="I75" s="239"/>
      <c r="J75" s="239"/>
      <c r="K75" s="310"/>
      <c r="L75" s="239" t="s">
        <v>221</v>
      </c>
      <c r="M75" s="239"/>
      <c r="N75" s="239"/>
      <c r="O75" s="240"/>
      <c r="P75" s="102"/>
      <c r="Q75" s="116"/>
      <c r="R75" s="110"/>
      <c r="S75" s="110"/>
      <c r="T75" s="110"/>
      <c r="U75" s="110"/>
      <c r="V75" s="117"/>
      <c r="W75" s="10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30" customHeight="1">
      <c r="A76" s="256"/>
      <c r="B76" s="262" t="s">
        <v>9</v>
      </c>
      <c r="C76" s="261"/>
      <c r="D76" s="261" t="s">
        <v>23</v>
      </c>
      <c r="E76" s="293"/>
      <c r="F76" s="311" t="s">
        <v>25</v>
      </c>
      <c r="G76" s="258"/>
      <c r="H76" s="261" t="s">
        <v>83</v>
      </c>
      <c r="I76" s="261"/>
      <c r="J76" s="261" t="s">
        <v>84</v>
      </c>
      <c r="K76" s="293"/>
      <c r="L76" s="311" t="s">
        <v>222</v>
      </c>
      <c r="M76" s="258"/>
      <c r="N76" s="261" t="s">
        <v>223</v>
      </c>
      <c r="O76" s="277"/>
      <c r="P76" s="102"/>
      <c r="V76" s="101"/>
      <c r="W76" s="101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5" customHeight="1" thickBot="1">
      <c r="A77" s="257"/>
      <c r="B77" s="3" t="s">
        <v>1</v>
      </c>
      <c r="C77" s="4" t="s">
        <v>6</v>
      </c>
      <c r="D77" s="4" t="s">
        <v>1</v>
      </c>
      <c r="E77" s="205" t="s">
        <v>6</v>
      </c>
      <c r="F77" s="132" t="s">
        <v>1</v>
      </c>
      <c r="G77" s="4" t="s">
        <v>6</v>
      </c>
      <c r="H77" s="4" t="s">
        <v>1</v>
      </c>
      <c r="I77" s="4" t="s">
        <v>6</v>
      </c>
      <c r="J77" s="4" t="s">
        <v>1</v>
      </c>
      <c r="K77" s="205" t="s">
        <v>6</v>
      </c>
      <c r="L77" s="132" t="s">
        <v>1</v>
      </c>
      <c r="M77" s="4" t="s">
        <v>6</v>
      </c>
      <c r="N77" s="4" t="s">
        <v>1</v>
      </c>
      <c r="O77" s="105" t="s">
        <v>6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5" customHeight="1" thickTop="1">
      <c r="A78" s="33" t="s">
        <v>62</v>
      </c>
      <c r="B78" s="6">
        <v>3</v>
      </c>
      <c r="C78" s="7">
        <v>0.75</v>
      </c>
      <c r="D78" s="8">
        <v>1</v>
      </c>
      <c r="E78" s="206">
        <v>0.25</v>
      </c>
      <c r="F78" s="133">
        <v>3</v>
      </c>
      <c r="G78" s="7">
        <v>0.75</v>
      </c>
      <c r="H78" s="8">
        <v>0</v>
      </c>
      <c r="I78" s="7">
        <v>0</v>
      </c>
      <c r="J78" s="8">
        <v>1</v>
      </c>
      <c r="K78" s="206">
        <v>0.25</v>
      </c>
      <c r="L78" s="133">
        <v>2</v>
      </c>
      <c r="M78" s="7">
        <v>0.66700000000000004</v>
      </c>
      <c r="N78" s="8">
        <v>1</v>
      </c>
      <c r="O78" s="106">
        <v>0.33300000000000002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5" customHeight="1">
      <c r="A79" s="34" t="s">
        <v>63</v>
      </c>
      <c r="B79" s="10">
        <v>10</v>
      </c>
      <c r="C79" s="11">
        <v>0.83299999999999996</v>
      </c>
      <c r="D79" s="12">
        <v>2</v>
      </c>
      <c r="E79" s="207">
        <v>0.16700000000000001</v>
      </c>
      <c r="F79" s="134">
        <v>4</v>
      </c>
      <c r="G79" s="11">
        <v>0.33300000000000002</v>
      </c>
      <c r="H79" s="12">
        <v>0</v>
      </c>
      <c r="I79" s="11">
        <v>0</v>
      </c>
      <c r="J79" s="12">
        <v>8</v>
      </c>
      <c r="K79" s="207">
        <v>0.66700000000000004</v>
      </c>
      <c r="L79" s="134">
        <v>4</v>
      </c>
      <c r="M79" s="11">
        <v>1</v>
      </c>
      <c r="N79" s="12">
        <v>0</v>
      </c>
      <c r="O79" s="107">
        <v>0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5" customHeight="1" thickBot="1">
      <c r="A80" s="35" t="s">
        <v>64</v>
      </c>
      <c r="B80" s="15">
        <f>SUM(B78:B79)</f>
        <v>13</v>
      </c>
      <c r="C80" s="113">
        <f>B80/$B$17</f>
        <v>0.8125</v>
      </c>
      <c r="D80" s="114">
        <f>SUM(D78:D79)</f>
        <v>3</v>
      </c>
      <c r="E80" s="198">
        <f>D80/$B$17</f>
        <v>0.1875</v>
      </c>
      <c r="F80" s="112">
        <f>SUM(F78:F79)</f>
        <v>7</v>
      </c>
      <c r="G80" s="113">
        <f>F80/$B$17</f>
        <v>0.4375</v>
      </c>
      <c r="H80" s="114">
        <f>SUM(H78:H79)</f>
        <v>0</v>
      </c>
      <c r="I80" s="113">
        <f>H80/$B$17</f>
        <v>0</v>
      </c>
      <c r="J80" s="114">
        <f>SUM(J78:J79)</f>
        <v>9</v>
      </c>
      <c r="K80" s="198">
        <f>J80/$B$17</f>
        <v>0.5625</v>
      </c>
      <c r="L80" s="112">
        <f>SUM(L78:L79)</f>
        <v>6</v>
      </c>
      <c r="M80" s="113">
        <f>L80/$F$80</f>
        <v>0.8571428571428571</v>
      </c>
      <c r="N80" s="114">
        <f>SUM(N78:N79)</f>
        <v>1</v>
      </c>
      <c r="O80" s="113">
        <f>N80/$F$80</f>
        <v>0.14285714285714285</v>
      </c>
      <c r="Q80" s="2"/>
      <c r="R80" s="62"/>
      <c r="S80" s="62"/>
      <c r="T80" s="62"/>
      <c r="U80" s="62"/>
      <c r="V80" s="6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5" customHeight="1" thickTop="1">
      <c r="A81" s="57"/>
      <c r="B81" s="57"/>
      <c r="C81" s="135"/>
      <c r="D81" s="136"/>
      <c r="E81" s="135"/>
      <c r="F81" s="136"/>
      <c r="G81" s="135"/>
      <c r="H81" s="136"/>
      <c r="I81" s="135"/>
      <c r="J81" s="136"/>
      <c r="K81" s="135"/>
      <c r="L81" s="136"/>
      <c r="M81" s="62"/>
      <c r="N81" s="62"/>
      <c r="O81" s="62"/>
      <c r="P81" s="137"/>
      <c r="Q81" s="137"/>
      <c r="R81" s="137"/>
      <c r="S81" s="137"/>
      <c r="T81" s="137"/>
      <c r="U81" s="137"/>
      <c r="V81" s="6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60" ht="15" customHeight="1">
      <c r="A82" s="6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02"/>
      <c r="Q82" s="101"/>
      <c r="R82" s="101"/>
      <c r="S82" s="101"/>
      <c r="T82" s="101"/>
      <c r="U82" s="101"/>
      <c r="V82" s="101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60" ht="15" customHeight="1" thickBot="1">
      <c r="A83" s="235" t="s">
        <v>7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60" ht="15" customHeight="1" thickTop="1">
      <c r="A84" s="30"/>
      <c r="B84" s="238" t="s">
        <v>26</v>
      </c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80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1:60" ht="30" customHeight="1">
      <c r="A85" s="31"/>
      <c r="B85" s="262" t="s">
        <v>85</v>
      </c>
      <c r="C85" s="261"/>
      <c r="D85" s="261" t="s">
        <v>27</v>
      </c>
      <c r="E85" s="261"/>
      <c r="F85" s="245" t="s">
        <v>28</v>
      </c>
      <c r="G85" s="258"/>
      <c r="H85" s="261" t="s">
        <v>29</v>
      </c>
      <c r="I85" s="261"/>
      <c r="J85" s="261" t="s">
        <v>30</v>
      </c>
      <c r="K85" s="261"/>
      <c r="L85" s="245" t="s">
        <v>86</v>
      </c>
      <c r="M85" s="28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1:60" ht="15" customHeight="1" thickBot="1">
      <c r="A86" s="32"/>
      <c r="B86" s="3" t="s">
        <v>1</v>
      </c>
      <c r="C86" s="4" t="s">
        <v>6</v>
      </c>
      <c r="D86" s="4" t="s">
        <v>1</v>
      </c>
      <c r="E86" s="4" t="s">
        <v>6</v>
      </c>
      <c r="F86" s="4" t="s">
        <v>1</v>
      </c>
      <c r="G86" s="4" t="s">
        <v>6</v>
      </c>
      <c r="H86" s="4" t="s">
        <v>1</v>
      </c>
      <c r="I86" s="4" t="s">
        <v>6</v>
      </c>
      <c r="J86" s="4" t="s">
        <v>1</v>
      </c>
      <c r="K86" s="4" t="s">
        <v>6</v>
      </c>
      <c r="L86" s="4" t="s">
        <v>1</v>
      </c>
      <c r="M86" s="5" t="s">
        <v>6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60" ht="15" customHeight="1" thickTop="1">
      <c r="A87" s="33" t="s">
        <v>62</v>
      </c>
      <c r="B87" s="6">
        <v>1</v>
      </c>
      <c r="C87" s="7">
        <v>0.5</v>
      </c>
      <c r="D87" s="8">
        <v>0</v>
      </c>
      <c r="E87" s="7">
        <v>0</v>
      </c>
      <c r="F87" s="8">
        <v>1</v>
      </c>
      <c r="G87" s="7">
        <v>0.5</v>
      </c>
      <c r="H87" s="8">
        <v>0</v>
      </c>
      <c r="I87" s="7">
        <v>0</v>
      </c>
      <c r="J87" s="8">
        <v>0</v>
      </c>
      <c r="K87" s="7">
        <v>0</v>
      </c>
      <c r="L87" s="8">
        <v>0</v>
      </c>
      <c r="M87" s="9"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60" ht="15" customHeight="1">
      <c r="A88" s="34" t="s">
        <v>63</v>
      </c>
      <c r="B88" s="10">
        <v>0</v>
      </c>
      <c r="C88" s="11">
        <v>0</v>
      </c>
      <c r="D88" s="12">
        <v>0</v>
      </c>
      <c r="E88" s="11">
        <v>0</v>
      </c>
      <c r="F88" s="12">
        <v>3</v>
      </c>
      <c r="G88" s="11">
        <v>0.75</v>
      </c>
      <c r="H88" s="12">
        <v>0</v>
      </c>
      <c r="I88" s="11">
        <v>0</v>
      </c>
      <c r="J88" s="12">
        <v>1</v>
      </c>
      <c r="K88" s="11">
        <v>0.25</v>
      </c>
      <c r="L88" s="12">
        <v>0</v>
      </c>
      <c r="M88" s="14"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5" customHeight="1" thickBot="1">
      <c r="A89" s="35" t="s">
        <v>64</v>
      </c>
      <c r="B89" s="15">
        <f>SUM(B87:B88)</f>
        <v>1</v>
      </c>
      <c r="C89" s="113">
        <f>B89/$L$80</f>
        <v>0.16666666666666666</v>
      </c>
      <c r="D89" s="114">
        <f>SUM(D87:D88)</f>
        <v>0</v>
      </c>
      <c r="E89" s="113">
        <f>D89/$B$17</f>
        <v>0</v>
      </c>
      <c r="F89" s="114">
        <f>SUM(F87:F88)</f>
        <v>4</v>
      </c>
      <c r="G89" s="113">
        <f>F89/$L$80</f>
        <v>0.66666666666666663</v>
      </c>
      <c r="H89" s="114">
        <f>SUM(H87:H88)</f>
        <v>0</v>
      </c>
      <c r="I89" s="113">
        <f>H89/$B$17</f>
        <v>0</v>
      </c>
      <c r="J89" s="114">
        <f>SUM(J87:J88)</f>
        <v>1</v>
      </c>
      <c r="K89" s="113">
        <f>J89/$L$80</f>
        <v>0.16666666666666666</v>
      </c>
      <c r="L89" s="114">
        <f>SUM(L87:L88)</f>
        <v>0</v>
      </c>
      <c r="M89" s="113">
        <f>L89/$B$17</f>
        <v>0</v>
      </c>
      <c r="N89" s="11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5" customHeight="1" thickTop="1">
      <c r="A90" s="57"/>
      <c r="B90" s="57"/>
      <c r="C90" s="135"/>
      <c r="D90" s="136"/>
      <c r="E90" s="135"/>
      <c r="F90" s="136"/>
      <c r="G90" s="135"/>
      <c r="H90" s="136"/>
      <c r="I90" s="135"/>
      <c r="J90" s="136"/>
      <c r="K90" s="135"/>
      <c r="L90" s="136"/>
      <c r="M90" s="135"/>
      <c r="N90" s="136"/>
      <c r="O90" s="62"/>
      <c r="P90" s="62"/>
      <c r="Q90" s="62"/>
      <c r="R90" s="6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60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60" ht="15" customHeight="1" thickBot="1">
      <c r="A92" s="235" t="s">
        <v>54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"/>
      <c r="M92" s="102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60" ht="15" customHeight="1" thickTop="1">
      <c r="A93" s="255"/>
      <c r="B93" s="238" t="s">
        <v>87</v>
      </c>
      <c r="C93" s="239"/>
      <c r="D93" s="239"/>
      <c r="E93" s="239"/>
      <c r="F93" s="239"/>
      <c r="G93" s="239"/>
      <c r="H93" s="239"/>
      <c r="I93" s="239"/>
      <c r="J93" s="239"/>
      <c r="K93" s="280"/>
      <c r="L93" s="2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7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60" ht="45" customHeight="1">
      <c r="A94" s="256"/>
      <c r="B94" s="262" t="s">
        <v>88</v>
      </c>
      <c r="C94" s="261"/>
      <c r="D94" s="261" t="s">
        <v>89</v>
      </c>
      <c r="E94" s="261"/>
      <c r="F94" s="245" t="s">
        <v>90</v>
      </c>
      <c r="G94" s="258"/>
      <c r="H94" s="261" t="s">
        <v>91</v>
      </c>
      <c r="I94" s="261"/>
      <c r="J94" s="261" t="s">
        <v>92</v>
      </c>
      <c r="K94" s="288"/>
      <c r="L94" s="2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7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60" ht="15" customHeight="1" thickBot="1">
      <c r="A95" s="257"/>
      <c r="B95" s="3" t="s">
        <v>1</v>
      </c>
      <c r="C95" s="4" t="s">
        <v>6</v>
      </c>
      <c r="D95" s="4" t="s">
        <v>1</v>
      </c>
      <c r="E95" s="4" t="s">
        <v>6</v>
      </c>
      <c r="F95" s="4" t="s">
        <v>1</v>
      </c>
      <c r="G95" s="4" t="s">
        <v>6</v>
      </c>
      <c r="H95" s="4" t="s">
        <v>1</v>
      </c>
      <c r="I95" s="4" t="s">
        <v>6</v>
      </c>
      <c r="J95" s="4" t="s">
        <v>1</v>
      </c>
      <c r="K95" s="5" t="s">
        <v>6</v>
      </c>
      <c r="L95" s="2"/>
      <c r="M95" s="110"/>
      <c r="N95" s="111"/>
      <c r="O95" s="110"/>
      <c r="P95" s="111"/>
      <c r="Q95" s="110"/>
      <c r="R95" s="111"/>
      <c r="S95" s="110"/>
      <c r="T95" s="111"/>
      <c r="U95" s="110"/>
      <c r="V95" s="111"/>
      <c r="W95" s="110"/>
      <c r="X95" s="111"/>
      <c r="Y95" s="7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60" ht="15" customHeight="1" thickTop="1">
      <c r="A96" s="33" t="s">
        <v>62</v>
      </c>
      <c r="B96" s="6">
        <v>0</v>
      </c>
      <c r="C96" s="7">
        <v>0</v>
      </c>
      <c r="D96" s="8">
        <v>2</v>
      </c>
      <c r="E96" s="7">
        <v>0.5</v>
      </c>
      <c r="F96" s="8">
        <v>1</v>
      </c>
      <c r="G96" s="7">
        <v>0.25</v>
      </c>
      <c r="H96" s="8">
        <v>0</v>
      </c>
      <c r="I96" s="7">
        <v>0</v>
      </c>
      <c r="J96" s="8">
        <v>1</v>
      </c>
      <c r="K96" s="9">
        <v>0.25</v>
      </c>
      <c r="L96" s="2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104"/>
      <c r="X96" s="111"/>
      <c r="Y96" s="7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60" ht="15" customHeight="1">
      <c r="A97" s="34" t="s">
        <v>63</v>
      </c>
      <c r="B97" s="10">
        <v>2</v>
      </c>
      <c r="C97" s="11">
        <v>0.16666666666666663</v>
      </c>
      <c r="D97" s="12">
        <v>1</v>
      </c>
      <c r="E97" s="11">
        <v>8.3333333333333315E-2</v>
      </c>
      <c r="F97" s="12">
        <v>8</v>
      </c>
      <c r="G97" s="11">
        <v>0.66666666666666652</v>
      </c>
      <c r="H97" s="12">
        <v>1</v>
      </c>
      <c r="I97" s="11">
        <v>8.3333333333333315E-2</v>
      </c>
      <c r="J97" s="12">
        <v>0</v>
      </c>
      <c r="K97" s="14">
        <v>0</v>
      </c>
      <c r="L97" s="2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4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5" customHeight="1" thickBot="1">
      <c r="A98" s="35" t="s">
        <v>64</v>
      </c>
      <c r="B98" s="15">
        <f>SUM(B96:B97)</f>
        <v>2</v>
      </c>
      <c r="C98" s="113">
        <f>B98/$B$17</f>
        <v>0.125</v>
      </c>
      <c r="D98" s="114">
        <f>SUM(D96:D97)</f>
        <v>3</v>
      </c>
      <c r="E98" s="113">
        <f>D98/$B$17</f>
        <v>0.1875</v>
      </c>
      <c r="F98" s="114">
        <f>SUM(F96:F97)</f>
        <v>9</v>
      </c>
      <c r="G98" s="113">
        <f>F98/$B$17</f>
        <v>0.5625</v>
      </c>
      <c r="H98" s="114">
        <f>SUM(H96:H97)</f>
        <v>1</v>
      </c>
      <c r="I98" s="113">
        <f>H98/$B$17</f>
        <v>6.25E-2</v>
      </c>
      <c r="J98" s="114">
        <f>SUM(J96:J97)</f>
        <v>1</v>
      </c>
      <c r="K98" s="108">
        <f>J98/$B$17</f>
        <v>6.25E-2</v>
      </c>
      <c r="L98" s="2"/>
      <c r="M98" s="110"/>
      <c r="N98" s="111"/>
      <c r="O98" s="110"/>
      <c r="P98" s="111"/>
      <c r="Q98" s="110"/>
      <c r="R98" s="111"/>
      <c r="S98" s="110"/>
      <c r="T98" s="111"/>
      <c r="U98" s="110"/>
      <c r="V98" s="111"/>
      <c r="W98" s="104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5" customHeight="1" thickTop="1">
      <c r="A99" s="57"/>
      <c r="B99" s="57"/>
      <c r="C99" s="135"/>
      <c r="D99" s="136"/>
      <c r="E99" s="135"/>
      <c r="F99" s="136"/>
      <c r="G99" s="135"/>
      <c r="H99" s="136"/>
      <c r="I99" s="135"/>
      <c r="J99" s="136"/>
      <c r="K99" s="135"/>
      <c r="L99" s="140"/>
      <c r="M99" s="141"/>
      <c r="N99" s="142"/>
      <c r="O99" s="141"/>
      <c r="P99" s="142"/>
      <c r="Q99" s="141"/>
      <c r="R99" s="142"/>
      <c r="S99" s="141"/>
      <c r="T99" s="142"/>
      <c r="U99" s="141"/>
      <c r="V99" s="142"/>
      <c r="W99" s="143"/>
      <c r="X99" s="6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60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60" ht="15" customHeight="1" thickBot="1">
      <c r="A101" s="235" t="s">
        <v>32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60" ht="15" customHeight="1" thickTop="1">
      <c r="A102" s="43"/>
      <c r="B102" s="337" t="s">
        <v>187</v>
      </c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8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60" ht="60" customHeight="1">
      <c r="A103" s="256"/>
      <c r="B103" s="259" t="s">
        <v>93</v>
      </c>
      <c r="C103" s="260"/>
      <c r="D103" s="260" t="s">
        <v>94</v>
      </c>
      <c r="E103" s="260"/>
      <c r="F103" s="245" t="s">
        <v>95</v>
      </c>
      <c r="G103" s="258"/>
      <c r="H103" s="260" t="s">
        <v>96</v>
      </c>
      <c r="I103" s="260"/>
      <c r="J103" s="260" t="s">
        <v>97</v>
      </c>
      <c r="K103" s="260"/>
      <c r="L103" s="245" t="s">
        <v>98</v>
      </c>
      <c r="M103" s="258"/>
      <c r="N103" s="260" t="s">
        <v>31</v>
      </c>
      <c r="O103" s="275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60" ht="15" customHeight="1" thickBot="1">
      <c r="A104" s="257"/>
      <c r="B104" s="3" t="s">
        <v>12</v>
      </c>
      <c r="C104" s="4" t="s">
        <v>13</v>
      </c>
      <c r="D104" s="4" t="s">
        <v>12</v>
      </c>
      <c r="E104" s="4" t="s">
        <v>13</v>
      </c>
      <c r="F104" s="4" t="s">
        <v>12</v>
      </c>
      <c r="G104" s="4" t="s">
        <v>13</v>
      </c>
      <c r="H104" s="4" t="s">
        <v>12</v>
      </c>
      <c r="I104" s="4" t="s">
        <v>13</v>
      </c>
      <c r="J104" s="4" t="s">
        <v>12</v>
      </c>
      <c r="K104" s="4" t="s">
        <v>13</v>
      </c>
      <c r="L104" s="4" t="s">
        <v>12</v>
      </c>
      <c r="M104" s="4" t="s">
        <v>13</v>
      </c>
      <c r="N104" s="4" t="s">
        <v>12</v>
      </c>
      <c r="O104" s="5" t="s">
        <v>13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60" ht="15" customHeight="1" thickTop="1">
      <c r="A105" s="33" t="s">
        <v>62</v>
      </c>
      <c r="B105" s="36">
        <v>5.25</v>
      </c>
      <c r="C105" s="37">
        <v>0.96</v>
      </c>
      <c r="D105" s="37">
        <v>4.75</v>
      </c>
      <c r="E105" s="37">
        <v>1.89</v>
      </c>
      <c r="F105" s="37">
        <v>5.25</v>
      </c>
      <c r="G105" s="37">
        <v>0.96</v>
      </c>
      <c r="H105" s="37">
        <v>5.5</v>
      </c>
      <c r="I105" s="37">
        <v>1.73</v>
      </c>
      <c r="J105" s="37">
        <v>6.5</v>
      </c>
      <c r="K105" s="37">
        <v>0.57999999999999996</v>
      </c>
      <c r="L105" s="37">
        <v>4.25</v>
      </c>
      <c r="M105" s="37">
        <v>1.71</v>
      </c>
      <c r="N105" s="37">
        <v>5.5</v>
      </c>
      <c r="O105" s="24">
        <v>1.91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60" ht="15" customHeight="1">
      <c r="A106" s="34" t="s">
        <v>63</v>
      </c>
      <c r="B106" s="38">
        <v>4.83</v>
      </c>
      <c r="C106" s="39">
        <v>1.19</v>
      </c>
      <c r="D106" s="39">
        <v>4.58</v>
      </c>
      <c r="E106" s="39">
        <v>1.24</v>
      </c>
      <c r="F106" s="39">
        <v>4.58</v>
      </c>
      <c r="G106" s="39">
        <v>1.08</v>
      </c>
      <c r="H106" s="39">
        <v>5.25</v>
      </c>
      <c r="I106" s="39">
        <v>1.1399999999999999</v>
      </c>
      <c r="J106" s="39">
        <v>6.17</v>
      </c>
      <c r="K106" s="39">
        <v>1.19</v>
      </c>
      <c r="L106" s="39">
        <v>4.5</v>
      </c>
      <c r="M106" s="39">
        <v>1.57</v>
      </c>
      <c r="N106" s="39">
        <v>5.58</v>
      </c>
      <c r="O106" s="25">
        <v>1.31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5" customHeight="1" thickBot="1">
      <c r="A107" s="35" t="s">
        <v>64</v>
      </c>
      <c r="B107" s="40">
        <v>4.9400000000000004</v>
      </c>
      <c r="C107" s="41">
        <v>1.1200000000000001</v>
      </c>
      <c r="D107" s="41">
        <v>4.63</v>
      </c>
      <c r="E107" s="41">
        <v>1.36</v>
      </c>
      <c r="F107" s="41">
        <v>4.75</v>
      </c>
      <c r="G107" s="41">
        <v>1.06</v>
      </c>
      <c r="H107" s="41">
        <v>5.31</v>
      </c>
      <c r="I107" s="41">
        <v>1.25</v>
      </c>
      <c r="J107" s="41">
        <v>6.25</v>
      </c>
      <c r="K107" s="41">
        <v>1.06</v>
      </c>
      <c r="L107" s="41">
        <v>4.4400000000000004</v>
      </c>
      <c r="M107" s="41">
        <v>1.55</v>
      </c>
      <c r="N107" s="41">
        <v>5.56</v>
      </c>
      <c r="O107" s="26">
        <v>1.41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5" customHeight="1" thickTop="1">
      <c r="A108" s="57"/>
      <c r="B108" s="57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62"/>
      <c r="R108" s="62"/>
      <c r="S108" s="62"/>
      <c r="T108" s="62"/>
      <c r="U108" s="62"/>
      <c r="V108" s="62"/>
      <c r="W108" s="6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60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60" ht="15" customHeight="1" thickBot="1">
      <c r="A110" s="235" t="s">
        <v>32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"/>
      <c r="O110" s="276"/>
      <c r="P110" s="276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60" ht="30" customHeight="1" thickTop="1">
      <c r="A111" s="30"/>
      <c r="B111" s="263" t="s">
        <v>33</v>
      </c>
      <c r="C111" s="264"/>
      <c r="D111" s="264"/>
      <c r="E111" s="264"/>
      <c r="F111" s="278" t="s">
        <v>99</v>
      </c>
      <c r="G111" s="239"/>
      <c r="H111" s="239"/>
      <c r="I111" s="279"/>
      <c r="J111" s="278" t="s">
        <v>100</v>
      </c>
      <c r="K111" s="239"/>
      <c r="L111" s="239"/>
      <c r="M111" s="280"/>
      <c r="N111" s="2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101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60" ht="15" customHeight="1">
      <c r="A112" s="31"/>
      <c r="B112" s="262" t="s">
        <v>9</v>
      </c>
      <c r="C112" s="261"/>
      <c r="D112" s="261" t="s">
        <v>23</v>
      </c>
      <c r="E112" s="261"/>
      <c r="F112" s="245" t="s">
        <v>9</v>
      </c>
      <c r="G112" s="258"/>
      <c r="H112" s="261" t="s">
        <v>23</v>
      </c>
      <c r="I112" s="261"/>
      <c r="J112" s="261" t="s">
        <v>9</v>
      </c>
      <c r="K112" s="261"/>
      <c r="L112" s="245" t="s">
        <v>23</v>
      </c>
      <c r="M112" s="281"/>
      <c r="N112" s="2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101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61" ht="15" customHeight="1" thickBot="1">
      <c r="A113" s="32"/>
      <c r="B113" s="3" t="s">
        <v>1</v>
      </c>
      <c r="C113" s="4" t="s">
        <v>6</v>
      </c>
      <c r="D113" s="4" t="s">
        <v>1</v>
      </c>
      <c r="E113" s="4" t="s">
        <v>6</v>
      </c>
      <c r="F113" s="4" t="s">
        <v>1</v>
      </c>
      <c r="G113" s="4" t="s">
        <v>6</v>
      </c>
      <c r="H113" s="4" t="s">
        <v>1</v>
      </c>
      <c r="I113" s="4" t="s">
        <v>6</v>
      </c>
      <c r="J113" s="4" t="s">
        <v>1</v>
      </c>
      <c r="K113" s="4" t="s">
        <v>6</v>
      </c>
      <c r="L113" s="4" t="s">
        <v>1</v>
      </c>
      <c r="M113" s="5" t="s">
        <v>6</v>
      </c>
      <c r="N113" s="2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10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61" ht="15" customHeight="1" thickTop="1">
      <c r="A114" s="33" t="s">
        <v>62</v>
      </c>
      <c r="B114" s="6">
        <v>0</v>
      </c>
      <c r="C114" s="7">
        <v>0</v>
      </c>
      <c r="D114" s="8">
        <v>4</v>
      </c>
      <c r="E114" s="7">
        <v>1</v>
      </c>
      <c r="F114" s="8">
        <v>2</v>
      </c>
      <c r="G114" s="7">
        <v>0.5</v>
      </c>
      <c r="H114" s="8">
        <v>2</v>
      </c>
      <c r="I114" s="7">
        <v>0.5</v>
      </c>
      <c r="J114" s="8">
        <v>2</v>
      </c>
      <c r="K114" s="7">
        <v>0.5</v>
      </c>
      <c r="L114" s="8">
        <v>2</v>
      </c>
      <c r="M114" s="9">
        <v>0.5</v>
      </c>
      <c r="N114" s="2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61" ht="15" customHeight="1">
      <c r="A115" s="34" t="s">
        <v>63</v>
      </c>
      <c r="B115" s="10">
        <v>2</v>
      </c>
      <c r="C115" s="11">
        <v>0.16669999999999999</v>
      </c>
      <c r="D115" s="12">
        <v>10</v>
      </c>
      <c r="E115" s="11">
        <v>0.83330000000000004</v>
      </c>
      <c r="F115" s="12">
        <v>4</v>
      </c>
      <c r="G115" s="11">
        <v>0.33329999999999999</v>
      </c>
      <c r="H115" s="12">
        <v>8</v>
      </c>
      <c r="I115" s="11">
        <v>0.66669999999999996</v>
      </c>
      <c r="J115" s="12">
        <v>5</v>
      </c>
      <c r="K115" s="11">
        <v>0.41670000000000001</v>
      </c>
      <c r="L115" s="12">
        <v>7</v>
      </c>
      <c r="M115" s="14">
        <v>0.58330000000000004</v>
      </c>
      <c r="N115" s="2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8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1" ht="15" customHeight="1" thickBot="1">
      <c r="A116" s="35" t="s">
        <v>64</v>
      </c>
      <c r="B116" s="15">
        <f>SUM(B114:B115)</f>
        <v>2</v>
      </c>
      <c r="C116" s="113">
        <f>B116/$B$17</f>
        <v>0.125</v>
      </c>
      <c r="D116" s="114">
        <f>SUM(D114:D115)</f>
        <v>14</v>
      </c>
      <c r="E116" s="113">
        <f>D116/$B$17</f>
        <v>0.875</v>
      </c>
      <c r="F116" s="114">
        <f>SUM(F114:F115)</f>
        <v>6</v>
      </c>
      <c r="G116" s="113">
        <f>F116/$B$17</f>
        <v>0.375</v>
      </c>
      <c r="H116" s="114">
        <f>SUM(H114:H115)</f>
        <v>10</v>
      </c>
      <c r="I116" s="113">
        <f>H116/$B$17</f>
        <v>0.625</v>
      </c>
      <c r="J116" s="114">
        <f>SUM(J114:J115)</f>
        <v>7</v>
      </c>
      <c r="K116" s="113">
        <f>J116/$B$17</f>
        <v>0.4375</v>
      </c>
      <c r="L116" s="114">
        <f>SUM(L114:L115)</f>
        <v>9</v>
      </c>
      <c r="M116" s="108">
        <f>L116/$B$17</f>
        <v>0.5625</v>
      </c>
      <c r="N116" s="2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8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1" ht="15" customHeight="1" thickTop="1">
      <c r="A117" s="57"/>
      <c r="B117" s="57"/>
      <c r="C117" s="135"/>
      <c r="D117" s="136"/>
      <c r="E117" s="135"/>
      <c r="F117" s="136"/>
      <c r="G117" s="135"/>
      <c r="H117" s="136"/>
      <c r="I117" s="135"/>
      <c r="J117" s="136"/>
      <c r="K117" s="135"/>
      <c r="L117" s="136"/>
      <c r="M117" s="135"/>
      <c r="N117" s="136"/>
      <c r="O117" s="144"/>
      <c r="P117" s="144"/>
      <c r="Q117" s="144"/>
      <c r="R117" s="144"/>
      <c r="S117" s="144"/>
      <c r="T117" s="144"/>
      <c r="U117" s="144"/>
      <c r="V117" s="139"/>
      <c r="W117" s="139"/>
      <c r="X117" s="139"/>
      <c r="Y117" s="139"/>
      <c r="Z117" s="139"/>
      <c r="AA117" s="139"/>
      <c r="AB117" s="139"/>
      <c r="AC117" s="10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61" ht="36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61" ht="15" customHeight="1" thickBot="1">
      <c r="A119" s="235" t="s">
        <v>11</v>
      </c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61" ht="15" customHeight="1" thickTop="1">
      <c r="A120" s="255"/>
      <c r="B120" s="238" t="s">
        <v>34</v>
      </c>
      <c r="C120" s="239"/>
      <c r="D120" s="239"/>
      <c r="E120" s="239"/>
      <c r="F120" s="239"/>
      <c r="G120" s="239"/>
      <c r="H120" s="239"/>
      <c r="I120" s="279"/>
      <c r="J120" s="278" t="s">
        <v>101</v>
      </c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40"/>
      <c r="V120" s="101"/>
      <c r="W120" s="101"/>
      <c r="X120" s="101"/>
      <c r="Y120" s="101"/>
      <c r="Z120" s="10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61" ht="19.5" customHeight="1">
      <c r="A121" s="256"/>
      <c r="B121" s="262" t="s">
        <v>35</v>
      </c>
      <c r="C121" s="261"/>
      <c r="D121" s="261" t="s">
        <v>102</v>
      </c>
      <c r="E121" s="261"/>
      <c r="F121" s="245" t="s">
        <v>103</v>
      </c>
      <c r="G121" s="258"/>
      <c r="H121" s="261" t="s">
        <v>104</v>
      </c>
      <c r="I121" s="261"/>
      <c r="J121" s="261" t="s">
        <v>36</v>
      </c>
      <c r="K121" s="261"/>
      <c r="L121" s="245" t="s">
        <v>37</v>
      </c>
      <c r="M121" s="258"/>
      <c r="N121" s="261" t="s">
        <v>38</v>
      </c>
      <c r="O121" s="261"/>
      <c r="P121" s="261" t="s">
        <v>39</v>
      </c>
      <c r="Q121" s="261"/>
      <c r="R121" s="261" t="s">
        <v>40</v>
      </c>
      <c r="S121" s="261"/>
      <c r="T121" s="261" t="s">
        <v>269</v>
      </c>
      <c r="U121" s="277"/>
      <c r="V121" s="101"/>
      <c r="W121" s="101"/>
      <c r="X121" s="101"/>
      <c r="Y121" s="101"/>
      <c r="Z121" s="10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61" ht="15" customHeight="1" thickBot="1">
      <c r="A122" s="257"/>
      <c r="B122" s="3" t="s">
        <v>1</v>
      </c>
      <c r="C122" s="4" t="s">
        <v>6</v>
      </c>
      <c r="D122" s="4" t="s">
        <v>1</v>
      </c>
      <c r="E122" s="4" t="s">
        <v>6</v>
      </c>
      <c r="F122" s="4" t="s">
        <v>1</v>
      </c>
      <c r="G122" s="4" t="s">
        <v>6</v>
      </c>
      <c r="H122" s="4" t="s">
        <v>1</v>
      </c>
      <c r="I122" s="4" t="s">
        <v>6</v>
      </c>
      <c r="J122" s="4" t="s">
        <v>1</v>
      </c>
      <c r="K122" s="4" t="s">
        <v>6</v>
      </c>
      <c r="L122" s="4" t="s">
        <v>1</v>
      </c>
      <c r="M122" s="4" t="s">
        <v>6</v>
      </c>
      <c r="N122" s="4" t="s">
        <v>1</v>
      </c>
      <c r="O122" s="4" t="s">
        <v>6</v>
      </c>
      <c r="P122" s="4" t="s">
        <v>1</v>
      </c>
      <c r="Q122" s="4" t="s">
        <v>6</v>
      </c>
      <c r="R122" s="4" t="s">
        <v>1</v>
      </c>
      <c r="S122" s="4" t="s">
        <v>6</v>
      </c>
      <c r="T122" s="4" t="s">
        <v>1</v>
      </c>
      <c r="U122" s="105" t="s">
        <v>6</v>
      </c>
      <c r="V122" s="101"/>
      <c r="W122" s="101"/>
      <c r="X122" s="101"/>
      <c r="Y122" s="101"/>
      <c r="Z122" s="10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61" ht="15" customHeight="1" thickTop="1">
      <c r="A123" s="33" t="s">
        <v>62</v>
      </c>
      <c r="B123" s="6">
        <v>2</v>
      </c>
      <c r="C123" s="7">
        <v>0.5</v>
      </c>
      <c r="D123" s="8">
        <v>2</v>
      </c>
      <c r="E123" s="7">
        <v>0.5</v>
      </c>
      <c r="F123" s="8">
        <v>0</v>
      </c>
      <c r="G123" s="7">
        <v>0</v>
      </c>
      <c r="H123" s="8">
        <v>0</v>
      </c>
      <c r="I123" s="7">
        <v>0</v>
      </c>
      <c r="J123" s="8">
        <v>0</v>
      </c>
      <c r="K123" s="7">
        <v>0</v>
      </c>
      <c r="L123" s="8">
        <v>0</v>
      </c>
      <c r="M123" s="7">
        <v>0</v>
      </c>
      <c r="N123" s="8">
        <v>0</v>
      </c>
      <c r="O123" s="7">
        <v>0</v>
      </c>
      <c r="P123" s="8">
        <v>0</v>
      </c>
      <c r="Q123" s="7">
        <v>0</v>
      </c>
      <c r="R123" s="8">
        <v>0</v>
      </c>
      <c r="S123" s="7">
        <v>0</v>
      </c>
      <c r="T123" s="8">
        <v>4</v>
      </c>
      <c r="U123" s="106">
        <v>1</v>
      </c>
      <c r="V123" s="101"/>
      <c r="W123" s="101"/>
      <c r="X123" s="101"/>
      <c r="Y123" s="101"/>
      <c r="Z123" s="10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61" ht="15" customHeight="1">
      <c r="A124" s="34" t="s">
        <v>63</v>
      </c>
      <c r="B124" s="10">
        <v>1</v>
      </c>
      <c r="C124" s="11">
        <v>8.3299999999999999E-2</v>
      </c>
      <c r="D124" s="12">
        <v>9</v>
      </c>
      <c r="E124" s="11">
        <v>0.75</v>
      </c>
      <c r="F124" s="12">
        <v>2</v>
      </c>
      <c r="G124" s="11">
        <v>0.16669999999999999</v>
      </c>
      <c r="H124" s="12">
        <v>0</v>
      </c>
      <c r="I124" s="11">
        <v>0</v>
      </c>
      <c r="J124" s="12">
        <v>5</v>
      </c>
      <c r="K124" s="11">
        <v>0.41670000000000001</v>
      </c>
      <c r="L124" s="12">
        <v>1</v>
      </c>
      <c r="M124" s="11">
        <v>8.3299999999999999E-2</v>
      </c>
      <c r="N124" s="12">
        <v>2</v>
      </c>
      <c r="O124" s="11">
        <v>0.16669999999999999</v>
      </c>
      <c r="P124" s="12">
        <v>0</v>
      </c>
      <c r="Q124" s="11">
        <v>0</v>
      </c>
      <c r="R124" s="12">
        <v>0</v>
      </c>
      <c r="S124" s="11">
        <v>0</v>
      </c>
      <c r="T124" s="12">
        <v>4</v>
      </c>
      <c r="U124" s="107">
        <v>0.33329999999999999</v>
      </c>
      <c r="V124" s="101"/>
      <c r="W124" s="101"/>
      <c r="X124" s="101"/>
      <c r="Y124" s="101"/>
      <c r="Z124" s="10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1" ht="15" customHeight="1" thickBot="1">
      <c r="A125" s="35" t="s">
        <v>64</v>
      </c>
      <c r="B125" s="15">
        <f>SUM(B123:B124)</f>
        <v>3</v>
      </c>
      <c r="C125" s="113">
        <f>B125/$B$17</f>
        <v>0.1875</v>
      </c>
      <c r="D125" s="114">
        <f>SUM(D123:D124)</f>
        <v>11</v>
      </c>
      <c r="E125" s="113">
        <f>D125/$B$17</f>
        <v>0.6875</v>
      </c>
      <c r="F125" s="114">
        <f>SUM(F123:F124)</f>
        <v>2</v>
      </c>
      <c r="G125" s="113">
        <f>F125/$B$17</f>
        <v>0.125</v>
      </c>
      <c r="H125" s="114">
        <f>SUM(H123:H124)</f>
        <v>0</v>
      </c>
      <c r="I125" s="113">
        <f>H125/$B$17</f>
        <v>0</v>
      </c>
      <c r="J125" s="114">
        <f>SUM(J123:J124)</f>
        <v>5</v>
      </c>
      <c r="K125" s="113">
        <f>J125/$B$17</f>
        <v>0.3125</v>
      </c>
      <c r="L125" s="114">
        <f>SUM(L123:L124)</f>
        <v>1</v>
      </c>
      <c r="M125" s="113">
        <f>L125/$B$17</f>
        <v>6.25E-2</v>
      </c>
      <c r="N125" s="114">
        <f>SUM(N123:N124)</f>
        <v>2</v>
      </c>
      <c r="O125" s="113">
        <f>N125/$B$17</f>
        <v>0.125</v>
      </c>
      <c r="P125" s="114">
        <f>SUM(P123:P124)</f>
        <v>0</v>
      </c>
      <c r="Q125" s="113">
        <f>P125/$B$17</f>
        <v>0</v>
      </c>
      <c r="R125" s="114">
        <f>SUM(R123:R124)</f>
        <v>0</v>
      </c>
      <c r="S125" s="113">
        <f>R125/$B$17</f>
        <v>0</v>
      </c>
      <c r="T125" s="114">
        <f>SUM(T123:T124)</f>
        <v>8</v>
      </c>
      <c r="U125" s="108">
        <f>T125/$B$17</f>
        <v>0.5</v>
      </c>
      <c r="V125" s="19"/>
      <c r="W125" s="20"/>
      <c r="X125" s="19"/>
      <c r="Y125" s="20"/>
      <c r="Z125" s="10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1" ht="15" customHeight="1" thickTop="1">
      <c r="A126" s="57"/>
      <c r="B126" s="57"/>
      <c r="C126" s="135"/>
      <c r="D126" s="136"/>
      <c r="E126" s="135"/>
      <c r="F126" s="136"/>
      <c r="G126" s="135"/>
      <c r="H126" s="136"/>
      <c r="I126" s="135"/>
      <c r="J126" s="136"/>
      <c r="K126" s="135"/>
      <c r="L126" s="136"/>
      <c r="M126" s="135"/>
      <c r="N126" s="136"/>
      <c r="O126" s="135"/>
      <c r="P126" s="136"/>
      <c r="Q126" s="135"/>
      <c r="R126" s="136"/>
      <c r="S126" s="135"/>
      <c r="T126" s="136"/>
      <c r="U126" s="135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61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61" ht="15" customHeight="1" thickBot="1">
      <c r="A128" s="340" t="s">
        <v>11</v>
      </c>
      <c r="B128" s="340"/>
      <c r="C128" s="340"/>
      <c r="D128" s="340"/>
      <c r="E128" s="340"/>
      <c r="F128" s="340"/>
      <c r="G128" s="340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40"/>
      <c r="W128" s="340"/>
      <c r="X128" s="340"/>
      <c r="Y128" s="340"/>
      <c r="Z128" s="340"/>
      <c r="AA128" s="340"/>
      <c r="AB128" s="340"/>
      <c r="AC128" s="340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2" ht="30" customHeight="1" thickTop="1">
      <c r="A129" s="30"/>
      <c r="B129" s="238" t="s">
        <v>105</v>
      </c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79"/>
      <c r="V129" s="278" t="s">
        <v>106</v>
      </c>
      <c r="W129" s="239"/>
      <c r="X129" s="239"/>
      <c r="Y129" s="279"/>
      <c r="Z129" s="278" t="s">
        <v>245</v>
      </c>
      <c r="AA129" s="239"/>
      <c r="AB129" s="239"/>
      <c r="AC129" s="280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2" ht="15" customHeight="1">
      <c r="A130" s="31"/>
      <c r="B130" s="262" t="s">
        <v>107</v>
      </c>
      <c r="C130" s="261"/>
      <c r="D130" s="261" t="s">
        <v>108</v>
      </c>
      <c r="E130" s="261"/>
      <c r="F130" s="245" t="s">
        <v>109</v>
      </c>
      <c r="G130" s="258"/>
      <c r="H130" s="261" t="s">
        <v>110</v>
      </c>
      <c r="I130" s="261"/>
      <c r="J130" s="261" t="s">
        <v>111</v>
      </c>
      <c r="K130" s="261"/>
      <c r="L130" s="245" t="s">
        <v>112</v>
      </c>
      <c r="M130" s="258"/>
      <c r="N130" s="261" t="s">
        <v>113</v>
      </c>
      <c r="O130" s="261"/>
      <c r="P130" s="261" t="s">
        <v>114</v>
      </c>
      <c r="Q130" s="261"/>
      <c r="R130" s="261" t="s">
        <v>115</v>
      </c>
      <c r="S130" s="261"/>
      <c r="T130" s="261" t="s">
        <v>270</v>
      </c>
      <c r="U130" s="261"/>
      <c r="V130" s="261" t="s">
        <v>9</v>
      </c>
      <c r="W130" s="261"/>
      <c r="X130" s="245" t="s">
        <v>116</v>
      </c>
      <c r="Y130" s="258"/>
      <c r="Z130" s="245" t="s">
        <v>9</v>
      </c>
      <c r="AA130" s="258"/>
      <c r="AB130" s="245" t="s">
        <v>116</v>
      </c>
      <c r="AC130" s="281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2" ht="15" customHeight="1" thickBot="1">
      <c r="A131" s="32"/>
      <c r="B131" s="3" t="s">
        <v>1</v>
      </c>
      <c r="C131" s="4" t="s">
        <v>6</v>
      </c>
      <c r="D131" s="4" t="s">
        <v>1</v>
      </c>
      <c r="E131" s="4" t="s">
        <v>6</v>
      </c>
      <c r="F131" s="4" t="s">
        <v>1</v>
      </c>
      <c r="G131" s="4" t="s">
        <v>6</v>
      </c>
      <c r="H131" s="4" t="s">
        <v>1</v>
      </c>
      <c r="I131" s="4" t="s">
        <v>6</v>
      </c>
      <c r="J131" s="4" t="s">
        <v>1</v>
      </c>
      <c r="K131" s="4" t="s">
        <v>6</v>
      </c>
      <c r="L131" s="4" t="s">
        <v>1</v>
      </c>
      <c r="M131" s="4" t="s">
        <v>6</v>
      </c>
      <c r="N131" s="4" t="s">
        <v>1</v>
      </c>
      <c r="O131" s="4" t="s">
        <v>6</v>
      </c>
      <c r="P131" s="4" t="s">
        <v>1</v>
      </c>
      <c r="Q131" s="4" t="s">
        <v>6</v>
      </c>
      <c r="R131" s="4" t="s">
        <v>1</v>
      </c>
      <c r="S131" s="4" t="s">
        <v>6</v>
      </c>
      <c r="T131" s="4" t="s">
        <v>1</v>
      </c>
      <c r="U131" s="4" t="s">
        <v>6</v>
      </c>
      <c r="V131" s="4" t="s">
        <v>1</v>
      </c>
      <c r="W131" s="4" t="s">
        <v>6</v>
      </c>
      <c r="X131" s="4" t="s">
        <v>1</v>
      </c>
      <c r="Y131" s="4" t="s">
        <v>6</v>
      </c>
      <c r="Z131" s="4" t="s">
        <v>1</v>
      </c>
      <c r="AA131" s="4" t="s">
        <v>6</v>
      </c>
      <c r="AB131" s="4" t="s">
        <v>1</v>
      </c>
      <c r="AC131" s="5" t="s">
        <v>6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2" ht="15" customHeight="1" thickTop="1">
      <c r="A132" s="33" t="s">
        <v>62</v>
      </c>
      <c r="B132" s="6">
        <v>0</v>
      </c>
      <c r="C132" s="7">
        <v>0</v>
      </c>
      <c r="D132" s="8">
        <v>0</v>
      </c>
      <c r="E132" s="7">
        <v>0</v>
      </c>
      <c r="F132" s="8">
        <v>0</v>
      </c>
      <c r="G132" s="7">
        <v>0</v>
      </c>
      <c r="H132" s="8">
        <v>0</v>
      </c>
      <c r="I132" s="7">
        <v>0</v>
      </c>
      <c r="J132" s="8">
        <v>0</v>
      </c>
      <c r="K132" s="7">
        <v>0</v>
      </c>
      <c r="L132" s="8">
        <v>3</v>
      </c>
      <c r="M132" s="7">
        <v>0.75</v>
      </c>
      <c r="N132" s="8">
        <v>0</v>
      </c>
      <c r="O132" s="7">
        <v>0</v>
      </c>
      <c r="P132" s="8">
        <v>1</v>
      </c>
      <c r="Q132" s="7">
        <v>0.25</v>
      </c>
      <c r="R132" s="8">
        <v>0</v>
      </c>
      <c r="S132" s="7">
        <v>0</v>
      </c>
      <c r="T132" s="8">
        <v>0</v>
      </c>
      <c r="U132" s="7">
        <v>0</v>
      </c>
      <c r="V132" s="8">
        <v>2</v>
      </c>
      <c r="W132" s="7">
        <v>0.5</v>
      </c>
      <c r="X132" s="8">
        <v>2</v>
      </c>
      <c r="Y132" s="7">
        <v>0.5</v>
      </c>
      <c r="Z132" s="8">
        <v>0</v>
      </c>
      <c r="AA132" s="7">
        <v>0</v>
      </c>
      <c r="AB132" s="8">
        <v>2</v>
      </c>
      <c r="AC132" s="9">
        <v>1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2" ht="15" customHeight="1">
      <c r="A133" s="34" t="s">
        <v>63</v>
      </c>
      <c r="B133" s="10">
        <v>0</v>
      </c>
      <c r="C133" s="11">
        <v>0</v>
      </c>
      <c r="D133" s="12">
        <v>0</v>
      </c>
      <c r="E133" s="11">
        <v>0</v>
      </c>
      <c r="F133" s="12">
        <v>1</v>
      </c>
      <c r="G133" s="11">
        <v>8.3333333333333315E-2</v>
      </c>
      <c r="H133" s="12">
        <v>0</v>
      </c>
      <c r="I133" s="13">
        <v>0</v>
      </c>
      <c r="J133" s="12">
        <v>4</v>
      </c>
      <c r="K133" s="11">
        <v>0.33333333333333326</v>
      </c>
      <c r="L133" s="12">
        <v>1</v>
      </c>
      <c r="M133" s="11">
        <v>8.3333333333333315E-2</v>
      </c>
      <c r="N133" s="12">
        <v>3</v>
      </c>
      <c r="O133" s="11">
        <v>0.25</v>
      </c>
      <c r="P133" s="12">
        <v>1</v>
      </c>
      <c r="Q133" s="11">
        <v>8.3333333333333315E-2</v>
      </c>
      <c r="R133" s="12">
        <v>1</v>
      </c>
      <c r="S133" s="11">
        <v>8.3333333333333315E-2</v>
      </c>
      <c r="T133" s="12">
        <v>1</v>
      </c>
      <c r="U133" s="11">
        <v>8.3333333333333315E-2</v>
      </c>
      <c r="V133" s="12">
        <v>8</v>
      </c>
      <c r="W133" s="11">
        <v>0.66669999999999996</v>
      </c>
      <c r="X133" s="12">
        <v>4</v>
      </c>
      <c r="Y133" s="11">
        <v>0.33329999999999999</v>
      </c>
      <c r="Z133" s="12">
        <v>0</v>
      </c>
      <c r="AA133" s="11">
        <v>0</v>
      </c>
      <c r="AB133" s="12">
        <v>8</v>
      </c>
      <c r="AC133" s="14">
        <v>1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62" ht="15" customHeight="1" thickBot="1">
      <c r="A134" s="35" t="s">
        <v>64</v>
      </c>
      <c r="B134" s="15">
        <v>0</v>
      </c>
      <c r="C134" s="113">
        <v>0</v>
      </c>
      <c r="D134" s="114">
        <v>0</v>
      </c>
      <c r="E134" s="113">
        <v>0</v>
      </c>
      <c r="F134" s="114">
        <v>1</v>
      </c>
      <c r="G134" s="113">
        <v>6.25E-2</v>
      </c>
      <c r="H134" s="114">
        <v>0</v>
      </c>
      <c r="I134" s="113">
        <v>0</v>
      </c>
      <c r="J134" s="114">
        <v>4</v>
      </c>
      <c r="K134" s="113">
        <v>0.25</v>
      </c>
      <c r="L134" s="114">
        <v>4</v>
      </c>
      <c r="M134" s="113">
        <v>0.25</v>
      </c>
      <c r="N134" s="114">
        <v>3</v>
      </c>
      <c r="O134" s="113">
        <v>0.1875</v>
      </c>
      <c r="P134" s="114">
        <v>2</v>
      </c>
      <c r="Q134" s="113">
        <v>0.125</v>
      </c>
      <c r="R134" s="114">
        <v>1</v>
      </c>
      <c r="S134" s="113">
        <v>6.25E-2</v>
      </c>
      <c r="T134" s="114">
        <v>1</v>
      </c>
      <c r="U134" s="113">
        <v>6.25E-2</v>
      </c>
      <c r="V134" s="114">
        <f>SUM(V132:V133)</f>
        <v>10</v>
      </c>
      <c r="W134" s="113">
        <f>V134/$B$17</f>
        <v>0.625</v>
      </c>
      <c r="X134" s="114">
        <f>SUM(X132:X133)</f>
        <v>6</v>
      </c>
      <c r="Y134" s="113">
        <f>X134/$B$17</f>
        <v>0.375</v>
      </c>
      <c r="Z134" s="114">
        <f>SUM(Z132:Z133)</f>
        <v>0</v>
      </c>
      <c r="AA134" s="113">
        <f>Z134/$B$17</f>
        <v>0</v>
      </c>
      <c r="AB134" s="114">
        <f>SUM(AB132:AB133)</f>
        <v>10</v>
      </c>
      <c r="AC134" s="108">
        <f>AB134/$B$17</f>
        <v>0.625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62" ht="15" customHeight="1" thickTop="1">
      <c r="A135" s="145" t="s">
        <v>246</v>
      </c>
      <c r="B135" s="57"/>
      <c r="C135" s="135"/>
      <c r="D135" s="136"/>
      <c r="E135" s="135"/>
      <c r="F135" s="136"/>
      <c r="G135" s="135"/>
      <c r="H135" s="136"/>
      <c r="I135" s="135"/>
      <c r="J135" s="136"/>
      <c r="K135" s="135"/>
      <c r="L135" s="136"/>
      <c r="M135" s="135"/>
      <c r="N135" s="136"/>
      <c r="O135" s="135"/>
      <c r="P135" s="136"/>
      <c r="Q135" s="135"/>
      <c r="R135" s="136"/>
      <c r="S135" s="135"/>
      <c r="T135" s="136"/>
      <c r="U135" s="135"/>
      <c r="V135" s="136"/>
      <c r="W135" s="135"/>
      <c r="X135" s="136"/>
      <c r="Y135" s="135"/>
      <c r="Z135" s="136"/>
      <c r="AA135" s="135"/>
      <c r="AB135" s="136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62" ht="24" customHeight="1">
      <c r="A136" s="2"/>
      <c r="B136" s="2"/>
      <c r="C136" s="2"/>
      <c r="D136" s="2"/>
      <c r="E136" s="83"/>
      <c r="F136" s="2"/>
      <c r="G136" s="2"/>
      <c r="H136" s="2"/>
      <c r="I136" s="2"/>
      <c r="J136" s="2"/>
      <c r="K136" s="2"/>
      <c r="L136" s="2"/>
      <c r="M136" s="2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62" ht="15" customHeight="1" thickBot="1">
      <c r="A137" s="340" t="s">
        <v>117</v>
      </c>
      <c r="B137" s="340"/>
      <c r="C137" s="340"/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147"/>
      <c r="O137" s="147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9"/>
      <c r="AK137" s="137"/>
      <c r="AL137" s="137"/>
      <c r="AM137" s="137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62" ht="17.25" customHeight="1" thickTop="1">
      <c r="A138" s="255"/>
      <c r="B138" s="238" t="s">
        <v>118</v>
      </c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4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49"/>
      <c r="AK138" s="137"/>
      <c r="AL138" s="137"/>
      <c r="AM138" s="137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62" ht="75" customHeight="1">
      <c r="A139" s="256"/>
      <c r="B139" s="262" t="s">
        <v>247</v>
      </c>
      <c r="C139" s="261"/>
      <c r="D139" s="261" t="s">
        <v>119</v>
      </c>
      <c r="E139" s="261"/>
      <c r="F139" s="245" t="s">
        <v>120</v>
      </c>
      <c r="G139" s="258"/>
      <c r="H139" s="245" t="s">
        <v>177</v>
      </c>
      <c r="I139" s="258"/>
      <c r="J139" s="245" t="s">
        <v>121</v>
      </c>
      <c r="K139" s="258"/>
      <c r="L139" s="245" t="s">
        <v>178</v>
      </c>
      <c r="M139" s="246"/>
      <c r="N139" s="312"/>
      <c r="O139" s="312"/>
      <c r="P139" s="149"/>
      <c r="Q139" s="149"/>
      <c r="R139" s="312"/>
      <c r="S139" s="312"/>
      <c r="T139" s="312"/>
      <c r="U139" s="312"/>
      <c r="V139" s="312"/>
      <c r="W139" s="312"/>
      <c r="X139" s="149"/>
      <c r="Y139" s="149"/>
      <c r="Z139" s="149"/>
      <c r="AA139" s="149"/>
      <c r="AB139" s="149"/>
      <c r="AC139" s="149"/>
      <c r="AD139" s="149"/>
      <c r="AE139" s="149"/>
      <c r="AF139" s="312"/>
      <c r="AG139" s="312"/>
      <c r="AH139" s="312"/>
      <c r="AI139" s="312"/>
      <c r="AJ139" s="149"/>
      <c r="AK139" s="137"/>
      <c r="AL139" s="137"/>
      <c r="AM139" s="137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62" ht="15" customHeight="1" thickBot="1">
      <c r="A140" s="257"/>
      <c r="B140" s="3" t="s">
        <v>1</v>
      </c>
      <c r="C140" s="4" t="s">
        <v>6</v>
      </c>
      <c r="D140" s="4" t="s">
        <v>1</v>
      </c>
      <c r="E140" s="4" t="s">
        <v>6</v>
      </c>
      <c r="F140" s="4" t="s">
        <v>1</v>
      </c>
      <c r="G140" s="4" t="s">
        <v>6</v>
      </c>
      <c r="H140" s="4" t="s">
        <v>1</v>
      </c>
      <c r="I140" s="4" t="s">
        <v>6</v>
      </c>
      <c r="J140" s="4" t="s">
        <v>1</v>
      </c>
      <c r="K140" s="4" t="s">
        <v>6</v>
      </c>
      <c r="L140" s="4" t="s">
        <v>1</v>
      </c>
      <c r="M140" s="105" t="s">
        <v>6</v>
      </c>
      <c r="N140" s="151"/>
      <c r="O140" s="151"/>
      <c r="P140" s="149"/>
      <c r="Q140" s="149"/>
      <c r="R140" s="151"/>
      <c r="S140" s="151"/>
      <c r="T140" s="151"/>
      <c r="U140" s="151"/>
      <c r="V140" s="151"/>
      <c r="W140" s="151"/>
      <c r="X140" s="149"/>
      <c r="Y140" s="149"/>
      <c r="Z140" s="149"/>
      <c r="AA140" s="149"/>
      <c r="AB140" s="149"/>
      <c r="AC140" s="149"/>
      <c r="AD140" s="149"/>
      <c r="AE140" s="149"/>
      <c r="AF140" s="151"/>
      <c r="AG140" s="151"/>
      <c r="AH140" s="151"/>
      <c r="AI140" s="151"/>
      <c r="AJ140" s="149"/>
      <c r="AK140" s="137"/>
      <c r="AL140" s="137"/>
      <c r="AM140" s="137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62" ht="15" customHeight="1" thickTop="1">
      <c r="A141" s="33" t="s">
        <v>62</v>
      </c>
      <c r="B141" s="6">
        <v>3</v>
      </c>
      <c r="C141" s="7">
        <v>0.75</v>
      </c>
      <c r="D141" s="8">
        <v>0</v>
      </c>
      <c r="E141" s="7">
        <v>0</v>
      </c>
      <c r="F141" s="8">
        <v>0</v>
      </c>
      <c r="G141" s="7">
        <v>0</v>
      </c>
      <c r="H141" s="8">
        <v>0</v>
      </c>
      <c r="I141" s="7">
        <v>0</v>
      </c>
      <c r="J141" s="8">
        <v>1</v>
      </c>
      <c r="K141" s="7">
        <v>0.25</v>
      </c>
      <c r="L141" s="8">
        <v>0</v>
      </c>
      <c r="M141" s="106">
        <v>0</v>
      </c>
      <c r="N141" s="135"/>
      <c r="O141" s="136"/>
      <c r="P141" s="149"/>
      <c r="Q141" s="149"/>
      <c r="R141" s="135"/>
      <c r="S141" s="136"/>
      <c r="T141" s="135"/>
      <c r="U141" s="136"/>
      <c r="V141" s="135"/>
      <c r="W141" s="136"/>
      <c r="X141" s="149"/>
      <c r="Y141" s="149"/>
      <c r="Z141" s="149"/>
      <c r="AA141" s="149"/>
      <c r="AB141" s="149"/>
      <c r="AC141" s="149"/>
      <c r="AD141" s="149"/>
      <c r="AE141" s="149"/>
      <c r="AF141" s="135"/>
      <c r="AG141" s="136"/>
      <c r="AH141" s="135"/>
      <c r="AI141" s="136"/>
      <c r="AJ141" s="149"/>
      <c r="AK141" s="152"/>
      <c r="AL141" s="137"/>
      <c r="AM141" s="152"/>
      <c r="AN141" s="2"/>
      <c r="AO141" s="146"/>
      <c r="AP141" s="2"/>
      <c r="AQ141" s="146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62" ht="15" customHeight="1">
      <c r="A142" s="34" t="s">
        <v>63</v>
      </c>
      <c r="B142" s="10">
        <v>4</v>
      </c>
      <c r="C142" s="11">
        <v>0.33329999999999999</v>
      </c>
      <c r="D142" s="12">
        <v>5</v>
      </c>
      <c r="E142" s="11">
        <v>0.41670000000000001</v>
      </c>
      <c r="F142" s="12">
        <v>1</v>
      </c>
      <c r="G142" s="13">
        <v>8.3299999999999999E-2</v>
      </c>
      <c r="H142" s="12">
        <v>1</v>
      </c>
      <c r="I142" s="11">
        <v>8.3299999999999999E-2</v>
      </c>
      <c r="J142" s="12">
        <v>0</v>
      </c>
      <c r="K142" s="11">
        <v>0</v>
      </c>
      <c r="L142" s="12">
        <v>1</v>
      </c>
      <c r="M142" s="107">
        <v>8.3299999999999999E-2</v>
      </c>
      <c r="N142" s="135"/>
      <c r="O142" s="140"/>
      <c r="P142" s="149"/>
      <c r="Q142" s="149"/>
      <c r="R142" s="135"/>
      <c r="S142" s="136"/>
      <c r="T142" s="135"/>
      <c r="U142" s="136"/>
      <c r="V142" s="135"/>
      <c r="W142" s="136"/>
      <c r="X142" s="149"/>
      <c r="Y142" s="149"/>
      <c r="Z142" s="149"/>
      <c r="AA142" s="149"/>
      <c r="AB142" s="149"/>
      <c r="AC142" s="149"/>
      <c r="AD142" s="149"/>
      <c r="AE142" s="149"/>
      <c r="AF142" s="135"/>
      <c r="AG142" s="140"/>
      <c r="AH142" s="135"/>
      <c r="AI142" s="140"/>
      <c r="AJ142" s="149"/>
      <c r="AK142" s="152"/>
      <c r="AL142" s="137"/>
      <c r="AM142" s="152"/>
      <c r="AN142" s="2"/>
      <c r="AO142" s="146"/>
      <c r="AP142" s="2"/>
      <c r="AQ142" s="146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2" ht="15" customHeight="1" thickBot="1">
      <c r="A143" s="35" t="s">
        <v>64</v>
      </c>
      <c r="B143" s="15">
        <f>SUM(B141:B142)</f>
        <v>7</v>
      </c>
      <c r="C143" s="113">
        <f>B143/$B$17</f>
        <v>0.4375</v>
      </c>
      <c r="D143" s="114">
        <f>SUM(D141:D142)</f>
        <v>5</v>
      </c>
      <c r="E143" s="113">
        <f>D143/$B$17</f>
        <v>0.3125</v>
      </c>
      <c r="F143" s="114">
        <f>SUM(F141:F142)</f>
        <v>1</v>
      </c>
      <c r="G143" s="113">
        <f>F143/$B$17</f>
        <v>6.25E-2</v>
      </c>
      <c r="H143" s="114">
        <f>SUM(H141:H142)</f>
        <v>1</v>
      </c>
      <c r="I143" s="113">
        <f>H143/$B$17</f>
        <v>6.25E-2</v>
      </c>
      <c r="J143" s="114">
        <f>SUM(J141:J142)</f>
        <v>1</v>
      </c>
      <c r="K143" s="113">
        <f>J143/$B$17</f>
        <v>6.25E-2</v>
      </c>
      <c r="L143" s="114">
        <f>SUM(L141:L142)</f>
        <v>1</v>
      </c>
      <c r="M143" s="108">
        <f>L143/$B$17</f>
        <v>6.25E-2</v>
      </c>
      <c r="N143" s="135"/>
      <c r="O143" s="136"/>
      <c r="P143" s="149"/>
      <c r="Q143" s="149"/>
      <c r="R143" s="135"/>
      <c r="S143" s="136"/>
      <c r="T143" s="135"/>
      <c r="U143" s="136"/>
      <c r="V143" s="135"/>
      <c r="W143" s="136"/>
      <c r="X143" s="149"/>
      <c r="Y143" s="149"/>
      <c r="Z143" s="149"/>
      <c r="AA143" s="149"/>
      <c r="AB143" s="149"/>
      <c r="AC143" s="149"/>
      <c r="AD143" s="149"/>
      <c r="AE143" s="149"/>
      <c r="AF143" s="135"/>
      <c r="AG143" s="136"/>
      <c r="AH143" s="135"/>
      <c r="AI143" s="136"/>
      <c r="AJ143" s="149"/>
      <c r="AK143" s="137"/>
      <c r="AL143" s="137"/>
      <c r="AM143" s="137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2" ht="15" customHeight="1" thickTop="1">
      <c r="A144" s="153" t="s">
        <v>248</v>
      </c>
      <c r="B144" s="57"/>
      <c r="C144" s="135"/>
      <c r="D144" s="136"/>
      <c r="E144" s="135"/>
      <c r="F144" s="140"/>
      <c r="G144" s="135"/>
      <c r="H144" s="136"/>
      <c r="I144" s="135"/>
      <c r="J144" s="136"/>
      <c r="K144" s="135"/>
      <c r="L144" s="136"/>
      <c r="M144" s="135"/>
      <c r="N144" s="136"/>
      <c r="O144" s="135"/>
      <c r="P144" s="140"/>
      <c r="Q144" s="135"/>
      <c r="R144" s="136"/>
      <c r="S144" s="135"/>
      <c r="T144" s="136"/>
      <c r="U144" s="135"/>
      <c r="V144" s="140"/>
      <c r="W144" s="135"/>
      <c r="X144" s="136"/>
      <c r="Y144" s="135"/>
      <c r="Z144" s="136"/>
      <c r="AA144" s="135"/>
      <c r="AB144" s="136"/>
      <c r="AC144" s="135"/>
      <c r="AD144" s="136"/>
      <c r="AE144" s="135"/>
      <c r="AF144" s="140"/>
      <c r="AG144" s="135"/>
      <c r="AH144" s="136"/>
      <c r="AI144" s="135"/>
      <c r="AJ144" s="136"/>
      <c r="AK144" s="149"/>
      <c r="AL144" s="149"/>
      <c r="AM144" s="149"/>
    </row>
    <row r="145" spans="1:60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60" ht="15" customHeight="1" thickBot="1">
      <c r="A146" s="235" t="s">
        <v>122</v>
      </c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"/>
      <c r="U146" s="2"/>
    </row>
    <row r="147" spans="1:60" ht="15" customHeight="1" thickTop="1">
      <c r="A147" s="255"/>
      <c r="B147" s="263" t="s">
        <v>123</v>
      </c>
      <c r="C147" s="264"/>
      <c r="D147" s="264"/>
      <c r="E147" s="264"/>
      <c r="F147" s="278" t="s">
        <v>124</v>
      </c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80"/>
      <c r="T147" s="2"/>
      <c r="U147" s="2"/>
    </row>
    <row r="148" spans="1:60" ht="30" customHeight="1">
      <c r="A148" s="256"/>
      <c r="B148" s="262" t="s">
        <v>14</v>
      </c>
      <c r="C148" s="261"/>
      <c r="D148" s="261" t="s">
        <v>15</v>
      </c>
      <c r="E148" s="261"/>
      <c r="F148" s="245" t="s">
        <v>16</v>
      </c>
      <c r="G148" s="258"/>
      <c r="H148" s="261" t="s">
        <v>17</v>
      </c>
      <c r="I148" s="261"/>
      <c r="J148" s="261" t="s">
        <v>18</v>
      </c>
      <c r="K148" s="261"/>
      <c r="L148" s="245" t="s">
        <v>19</v>
      </c>
      <c r="M148" s="258"/>
      <c r="N148" s="261" t="s">
        <v>125</v>
      </c>
      <c r="O148" s="261"/>
      <c r="P148" s="313" t="s">
        <v>20</v>
      </c>
      <c r="Q148" s="313"/>
      <c r="R148" s="314" t="s">
        <v>126</v>
      </c>
      <c r="S148" s="315"/>
      <c r="T148" s="2"/>
      <c r="U148" s="2"/>
    </row>
    <row r="149" spans="1:60" ht="15" customHeight="1" thickBot="1">
      <c r="A149" s="257"/>
      <c r="B149" s="3" t="s">
        <v>1</v>
      </c>
      <c r="C149" s="4" t="s">
        <v>6</v>
      </c>
      <c r="D149" s="4" t="s">
        <v>1</v>
      </c>
      <c r="E149" s="4" t="s">
        <v>6</v>
      </c>
      <c r="F149" s="4" t="s">
        <v>1</v>
      </c>
      <c r="G149" s="4" t="s">
        <v>6</v>
      </c>
      <c r="H149" s="4" t="s">
        <v>1</v>
      </c>
      <c r="I149" s="4" t="s">
        <v>6</v>
      </c>
      <c r="J149" s="4" t="s">
        <v>1</v>
      </c>
      <c r="K149" s="4" t="s">
        <v>6</v>
      </c>
      <c r="L149" s="4" t="s">
        <v>1</v>
      </c>
      <c r="M149" s="4" t="s">
        <v>6</v>
      </c>
      <c r="N149" s="4" t="s">
        <v>1</v>
      </c>
      <c r="O149" s="4" t="s">
        <v>6</v>
      </c>
      <c r="P149" s="4" t="s">
        <v>1</v>
      </c>
      <c r="Q149" s="4" t="s">
        <v>6</v>
      </c>
      <c r="R149" s="4" t="s">
        <v>1</v>
      </c>
      <c r="S149" s="5" t="s">
        <v>6</v>
      </c>
      <c r="T149" s="2"/>
      <c r="U149" s="2"/>
    </row>
    <row r="150" spans="1:60" ht="15" customHeight="1" thickTop="1">
      <c r="A150" s="33" t="s">
        <v>62</v>
      </c>
      <c r="B150" s="6">
        <v>3</v>
      </c>
      <c r="C150" s="7">
        <v>0.75</v>
      </c>
      <c r="D150" s="8">
        <v>1</v>
      </c>
      <c r="E150" s="7">
        <v>0.25</v>
      </c>
      <c r="F150" s="8">
        <v>4</v>
      </c>
      <c r="G150" s="7">
        <v>1</v>
      </c>
      <c r="H150" s="8">
        <v>0</v>
      </c>
      <c r="I150" s="7">
        <v>0</v>
      </c>
      <c r="J150" s="8">
        <v>0</v>
      </c>
      <c r="K150" s="7">
        <v>0</v>
      </c>
      <c r="L150" s="8">
        <v>0</v>
      </c>
      <c r="M150" s="7">
        <v>0</v>
      </c>
      <c r="N150" s="8">
        <v>0</v>
      </c>
      <c r="O150" s="7">
        <v>0</v>
      </c>
      <c r="P150" s="8">
        <v>0</v>
      </c>
      <c r="Q150" s="7">
        <v>0</v>
      </c>
      <c r="R150" s="8">
        <v>0</v>
      </c>
      <c r="S150" s="9">
        <v>0</v>
      </c>
      <c r="T150" s="2"/>
      <c r="U150" s="2"/>
    </row>
    <row r="151" spans="1:60" ht="15" customHeight="1">
      <c r="A151" s="34" t="s">
        <v>63</v>
      </c>
      <c r="B151" s="10">
        <v>5</v>
      </c>
      <c r="C151" s="11">
        <v>0.41670000000000001</v>
      </c>
      <c r="D151" s="12">
        <v>7</v>
      </c>
      <c r="E151" s="11">
        <v>0.58330000000000004</v>
      </c>
      <c r="F151" s="12">
        <v>7</v>
      </c>
      <c r="G151" s="11">
        <v>0.58330000000000004</v>
      </c>
      <c r="H151" s="12">
        <v>0</v>
      </c>
      <c r="I151" s="11">
        <v>0</v>
      </c>
      <c r="J151" s="12">
        <v>0</v>
      </c>
      <c r="K151" s="11">
        <v>0</v>
      </c>
      <c r="L151" s="12">
        <v>1</v>
      </c>
      <c r="M151" s="13">
        <v>8.3299999999999999E-2</v>
      </c>
      <c r="N151" s="12">
        <v>1</v>
      </c>
      <c r="O151" s="11">
        <v>8.3299999999999999E-2</v>
      </c>
      <c r="P151" s="12">
        <v>2</v>
      </c>
      <c r="Q151" s="11">
        <v>0.16669999999999999</v>
      </c>
      <c r="R151" s="12">
        <v>1</v>
      </c>
      <c r="S151" s="14">
        <v>8.3299999999999999E-2</v>
      </c>
      <c r="T151" s="2"/>
      <c r="U151" s="2"/>
      <c r="AK151" s="19"/>
      <c r="AL151" s="20"/>
      <c r="AM151" s="19"/>
      <c r="AN151" s="20"/>
      <c r="AO151" s="19"/>
      <c r="AP151" s="20"/>
      <c r="AQ151" s="19"/>
      <c r="AR151" s="21"/>
      <c r="AS151" s="19"/>
      <c r="AT151" s="20"/>
      <c r="AU151" s="19"/>
      <c r="AV151" s="20"/>
      <c r="AW151" s="19"/>
      <c r="AX151" s="20"/>
      <c r="AY151" s="19"/>
      <c r="AZ151" s="20"/>
      <c r="BA151" s="19"/>
      <c r="BB151" s="21"/>
      <c r="BC151" s="19"/>
      <c r="BD151" s="21"/>
      <c r="BE151" s="19"/>
      <c r="BF151" s="20"/>
      <c r="BG151" s="19"/>
      <c r="BH151" s="20"/>
    </row>
    <row r="152" spans="1:60" ht="15" customHeight="1" thickBot="1">
      <c r="A152" s="35" t="s">
        <v>64</v>
      </c>
      <c r="B152" s="15">
        <f>SUM(B150:B151)</f>
        <v>8</v>
      </c>
      <c r="C152" s="113">
        <f>B152/$B$17</f>
        <v>0.5</v>
      </c>
      <c r="D152" s="114">
        <f>SUM(D150:D151)</f>
        <v>8</v>
      </c>
      <c r="E152" s="113">
        <f>D152/$B$17</f>
        <v>0.5</v>
      </c>
      <c r="F152" s="114">
        <f>SUM(F150:F151)</f>
        <v>11</v>
      </c>
      <c r="G152" s="113">
        <f>F152/$B$17</f>
        <v>0.6875</v>
      </c>
      <c r="H152" s="114">
        <f>SUM(H150:H151)</f>
        <v>0</v>
      </c>
      <c r="I152" s="113">
        <f>H152/$B$17</f>
        <v>0</v>
      </c>
      <c r="J152" s="114">
        <f>SUM(J150:J151)</f>
        <v>0</v>
      </c>
      <c r="K152" s="113">
        <f>J152/$B$17</f>
        <v>0</v>
      </c>
      <c r="L152" s="114">
        <f>SUM(L150:L151)</f>
        <v>1</v>
      </c>
      <c r="M152" s="113">
        <f>L152/$B$17</f>
        <v>6.25E-2</v>
      </c>
      <c r="N152" s="114">
        <f>SUM(N150:N151)</f>
        <v>1</v>
      </c>
      <c r="O152" s="113">
        <f>N152/$B$17</f>
        <v>6.25E-2</v>
      </c>
      <c r="P152" s="114">
        <f>SUM(P150:P151)</f>
        <v>2</v>
      </c>
      <c r="Q152" s="113">
        <f>P152/$B$17</f>
        <v>0.125</v>
      </c>
      <c r="R152" s="114">
        <f>SUM(R150:R151)</f>
        <v>1</v>
      </c>
      <c r="S152" s="108">
        <f>R152/$B$17</f>
        <v>6.25E-2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5" customHeight="1" thickTop="1">
      <c r="A153" s="57"/>
      <c r="B153" s="57"/>
      <c r="C153" s="135"/>
      <c r="D153" s="136"/>
      <c r="E153" s="135"/>
      <c r="F153" s="136"/>
      <c r="G153" s="135"/>
      <c r="H153" s="136"/>
      <c r="I153" s="135"/>
      <c r="J153" s="136"/>
      <c r="K153" s="135"/>
      <c r="L153" s="140"/>
      <c r="M153" s="135"/>
      <c r="N153" s="140"/>
      <c r="O153" s="135"/>
      <c r="P153" s="136"/>
      <c r="Q153" s="135"/>
      <c r="R153" s="136"/>
      <c r="S153" s="135"/>
      <c r="T153" s="136"/>
      <c r="U153" s="6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60" ht="15" customHeight="1">
      <c r="B154" s="18"/>
      <c r="C154" s="18"/>
      <c r="D154" s="19"/>
      <c r="E154" s="136"/>
      <c r="F154" s="135"/>
      <c r="G154" s="136"/>
      <c r="H154" s="135"/>
      <c r="I154" s="136"/>
      <c r="J154" s="135"/>
      <c r="K154" s="136"/>
      <c r="L154" s="135"/>
      <c r="M154" s="140"/>
      <c r="N154" s="135"/>
      <c r="O154" s="140"/>
      <c r="P154" s="135"/>
      <c r="Q154" s="136"/>
      <c r="R154" s="135"/>
      <c r="S154" s="136"/>
      <c r="T154" s="135"/>
      <c r="U154" s="20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60" ht="26.25" customHeight="1" thickBot="1">
      <c r="B155" s="341" t="s">
        <v>224</v>
      </c>
      <c r="C155" s="341"/>
      <c r="D155" s="341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20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60" ht="15" customHeight="1" thickTop="1">
      <c r="A156" s="169"/>
      <c r="B156" s="164"/>
      <c r="C156" s="342" t="s">
        <v>225</v>
      </c>
      <c r="D156" s="343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20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60" ht="15" customHeight="1">
      <c r="A157" s="169"/>
      <c r="B157" s="164"/>
      <c r="C157" s="333" t="s">
        <v>226</v>
      </c>
      <c r="D157" s="334"/>
      <c r="E157" s="331"/>
      <c r="F157" s="332"/>
      <c r="G157" s="149"/>
      <c r="H157" s="149"/>
      <c r="I157" s="331"/>
      <c r="J157" s="332"/>
      <c r="K157" s="331"/>
      <c r="L157" s="332"/>
      <c r="M157" s="331"/>
      <c r="N157" s="332"/>
      <c r="O157" s="331"/>
      <c r="P157" s="332"/>
      <c r="Q157" s="331"/>
      <c r="R157" s="332"/>
      <c r="S157" s="331"/>
      <c r="T157" s="332"/>
      <c r="U157" s="20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60" ht="15" customHeight="1" thickBot="1">
      <c r="A158" s="169"/>
      <c r="B158" s="167"/>
      <c r="C158" s="3" t="s">
        <v>1</v>
      </c>
      <c r="D158" s="105" t="s">
        <v>6</v>
      </c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20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60" ht="15" customHeight="1" thickTop="1">
      <c r="A159" s="169"/>
      <c r="B159" s="171" t="s">
        <v>62</v>
      </c>
      <c r="C159" s="6">
        <v>0</v>
      </c>
      <c r="D159" s="106">
        <v>0</v>
      </c>
      <c r="E159" s="135"/>
      <c r="F159" s="136"/>
      <c r="G159" s="135"/>
      <c r="H159" s="136"/>
      <c r="I159" s="135"/>
      <c r="J159" s="136"/>
      <c r="K159" s="135"/>
      <c r="L159" s="136"/>
      <c r="M159" s="135"/>
      <c r="N159" s="136"/>
      <c r="O159" s="135"/>
      <c r="P159" s="136"/>
      <c r="Q159" s="135"/>
      <c r="R159" s="136"/>
      <c r="S159" s="135"/>
      <c r="T159" s="136"/>
      <c r="U159" s="20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60" ht="15" customHeight="1">
      <c r="A160" s="169"/>
      <c r="B160" s="168" t="s">
        <v>63</v>
      </c>
      <c r="C160" s="10">
        <v>2</v>
      </c>
      <c r="D160" s="107">
        <v>1</v>
      </c>
      <c r="E160" s="135"/>
      <c r="F160" s="136"/>
      <c r="G160" s="135"/>
      <c r="H160" s="136"/>
      <c r="I160" s="135"/>
      <c r="J160" s="136"/>
      <c r="K160" s="135"/>
      <c r="L160" s="136"/>
      <c r="M160" s="135"/>
      <c r="N160" s="140"/>
      <c r="O160" s="135"/>
      <c r="P160" s="136"/>
      <c r="Q160" s="135"/>
      <c r="R160" s="136"/>
      <c r="S160" s="135"/>
      <c r="T160" s="136"/>
      <c r="U160" s="20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1" ht="15" customHeight="1" thickBot="1">
      <c r="A161" s="169"/>
      <c r="B161" s="170" t="s">
        <v>64</v>
      </c>
      <c r="C161" s="15">
        <f>SUM(C159:C160)</f>
        <v>2</v>
      </c>
      <c r="D161" s="108">
        <f>C161/P152</f>
        <v>1</v>
      </c>
      <c r="E161" s="135"/>
      <c r="F161" s="136"/>
      <c r="G161" s="135"/>
      <c r="H161" s="136"/>
      <c r="I161" s="135"/>
      <c r="J161" s="136"/>
      <c r="K161" s="135"/>
      <c r="L161" s="140"/>
      <c r="M161" s="135"/>
      <c r="N161" s="140"/>
      <c r="O161" s="135"/>
      <c r="P161" s="136"/>
      <c r="Q161" s="135"/>
      <c r="R161" s="136"/>
      <c r="S161" s="135"/>
      <c r="T161" s="136"/>
      <c r="U161" s="20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 ht="15" customHeight="1" thickTop="1">
      <c r="B162" s="18"/>
      <c r="C162" s="18"/>
      <c r="D162" s="19"/>
      <c r="E162" s="20"/>
      <c r="F162" s="19"/>
      <c r="G162" s="20"/>
      <c r="H162" s="19"/>
      <c r="I162" s="20"/>
      <c r="J162" s="19"/>
      <c r="K162" s="20"/>
      <c r="L162" s="19"/>
      <c r="M162" s="21"/>
      <c r="N162" s="19"/>
      <c r="O162" s="21"/>
      <c r="P162" s="19"/>
      <c r="Q162" s="20"/>
      <c r="R162" s="19"/>
      <c r="S162" s="20"/>
      <c r="T162" s="19"/>
      <c r="U162" s="20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 ht="15" customHeight="1" thickBot="1">
      <c r="B163" s="252" t="s">
        <v>227</v>
      </c>
      <c r="C163" s="252"/>
      <c r="D163" s="252"/>
      <c r="E163" s="154"/>
      <c r="F163" s="154"/>
      <c r="G163" s="154"/>
      <c r="H163" s="154"/>
      <c r="I163" s="154"/>
      <c r="J163" s="154"/>
      <c r="K163" s="149"/>
      <c r="L163" s="21"/>
      <c r="M163" s="19"/>
      <c r="N163" s="21"/>
      <c r="O163" s="19"/>
      <c r="P163" s="20"/>
      <c r="Q163" s="19"/>
      <c r="R163" s="20"/>
      <c r="S163" s="19"/>
      <c r="T163" s="20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1" ht="15" customHeight="1" thickTop="1">
      <c r="B164" s="163"/>
      <c r="C164" s="250" t="s">
        <v>228</v>
      </c>
      <c r="D164" s="251"/>
      <c r="E164" s="156"/>
      <c r="F164" s="156"/>
      <c r="G164" s="156"/>
      <c r="H164" s="156"/>
      <c r="I164" s="156"/>
      <c r="J164" s="156"/>
      <c r="K164" s="149"/>
      <c r="L164" s="21"/>
      <c r="M164" s="19"/>
      <c r="N164" s="21"/>
      <c r="O164" s="19"/>
      <c r="P164" s="20"/>
      <c r="Q164" s="19"/>
      <c r="R164" s="20"/>
      <c r="S164" s="19"/>
      <c r="T164" s="20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1" ht="15" customHeight="1">
      <c r="B165" s="164"/>
      <c r="C165" s="333" t="s">
        <v>229</v>
      </c>
      <c r="D165" s="334"/>
      <c r="E165" s="331"/>
      <c r="F165" s="332"/>
      <c r="G165" s="331"/>
      <c r="H165" s="332"/>
      <c r="I165" s="331"/>
      <c r="J165" s="332"/>
      <c r="K165" s="149"/>
      <c r="L165" s="21"/>
      <c r="M165" s="19"/>
      <c r="N165" s="21"/>
      <c r="O165" s="19"/>
      <c r="P165" s="20"/>
      <c r="Q165" s="19"/>
      <c r="R165" s="20"/>
      <c r="S165" s="19"/>
      <c r="T165" s="20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1" ht="15" customHeight="1" thickBot="1">
      <c r="B166" s="165"/>
      <c r="C166" s="166" t="s">
        <v>1</v>
      </c>
      <c r="D166" s="158" t="s">
        <v>6</v>
      </c>
      <c r="E166" s="157"/>
      <c r="F166" s="157"/>
      <c r="G166" s="157"/>
      <c r="H166" s="157"/>
      <c r="I166" s="157"/>
      <c r="J166" s="157"/>
      <c r="K166" s="149"/>
      <c r="L166" s="21"/>
      <c r="M166" s="19"/>
      <c r="N166" s="21"/>
      <c r="O166" s="19"/>
      <c r="P166" s="20"/>
      <c r="Q166" s="19"/>
      <c r="R166" s="20"/>
      <c r="S166" s="19"/>
      <c r="T166" s="20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1" ht="15" customHeight="1" thickTop="1">
      <c r="B167" s="159" t="s">
        <v>62</v>
      </c>
      <c r="C167" s="10">
        <v>0</v>
      </c>
      <c r="D167" s="106">
        <v>0</v>
      </c>
      <c r="E167" s="135"/>
      <c r="F167" s="136"/>
      <c r="G167" s="135"/>
      <c r="H167" s="136"/>
      <c r="I167" s="135"/>
      <c r="J167" s="136"/>
      <c r="K167" s="149"/>
      <c r="L167" s="21"/>
      <c r="M167" s="19"/>
      <c r="N167" s="21"/>
      <c r="O167" s="19"/>
      <c r="P167" s="20"/>
      <c r="Q167" s="19"/>
      <c r="R167" s="20"/>
      <c r="S167" s="19"/>
      <c r="T167" s="20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1" ht="15" customHeight="1">
      <c r="B168" s="159" t="s">
        <v>63</v>
      </c>
      <c r="C168" s="10">
        <v>1</v>
      </c>
      <c r="D168" s="107">
        <v>1</v>
      </c>
      <c r="E168" s="135"/>
      <c r="F168" s="136"/>
      <c r="G168" s="135"/>
      <c r="H168" s="136"/>
      <c r="I168" s="135"/>
      <c r="J168" s="136"/>
      <c r="K168" s="149"/>
      <c r="L168" s="21"/>
      <c r="M168" s="19"/>
      <c r="N168" s="21"/>
      <c r="O168" s="19"/>
      <c r="P168" s="20"/>
      <c r="Q168" s="19"/>
      <c r="R168" s="20"/>
      <c r="S168" s="19"/>
      <c r="T168" s="20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1" ht="15" customHeight="1" thickBot="1">
      <c r="B169" s="160" t="s">
        <v>64</v>
      </c>
      <c r="C169" s="161">
        <f>SUM(C167:C168)</f>
        <v>1</v>
      </c>
      <c r="D169" s="162">
        <f>C169/R152</f>
        <v>1</v>
      </c>
      <c r="E169" s="135"/>
      <c r="F169" s="136"/>
      <c r="G169" s="135"/>
      <c r="H169" s="136"/>
      <c r="I169" s="135"/>
      <c r="J169" s="136"/>
      <c r="K169" s="149"/>
      <c r="L169" s="21"/>
      <c r="M169" s="19"/>
      <c r="N169" s="21"/>
      <c r="O169" s="19"/>
      <c r="P169" s="20"/>
      <c r="Q169" s="19"/>
      <c r="R169" s="20"/>
      <c r="S169" s="19"/>
      <c r="T169" s="20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 ht="15" customHeight="1" thickTop="1">
      <c r="A170" s="172"/>
      <c r="B170" s="57"/>
      <c r="C170" s="57"/>
      <c r="D170" s="135"/>
      <c r="E170" s="136"/>
      <c r="F170" s="135"/>
      <c r="G170" s="136"/>
      <c r="H170" s="135"/>
      <c r="I170" s="136"/>
      <c r="J170" s="135"/>
      <c r="K170" s="136"/>
      <c r="L170" s="135"/>
      <c r="M170" s="140"/>
      <c r="N170" s="135"/>
      <c r="O170" s="140"/>
      <c r="P170" s="135"/>
      <c r="Q170" s="136"/>
      <c r="R170" s="135"/>
      <c r="S170" s="136"/>
      <c r="T170" s="135"/>
      <c r="U170" s="136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1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0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1" ht="15" customHeight="1" thickBot="1">
      <c r="A172" s="235" t="s">
        <v>127</v>
      </c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1" ht="60" customHeight="1" thickTop="1">
      <c r="A173" s="255"/>
      <c r="B173" s="263" t="s">
        <v>128</v>
      </c>
      <c r="C173" s="264"/>
      <c r="D173" s="264" t="s">
        <v>129</v>
      </c>
      <c r="E173" s="264"/>
      <c r="F173" s="278" t="s">
        <v>130</v>
      </c>
      <c r="G173" s="279"/>
      <c r="H173" s="264" t="s">
        <v>131</v>
      </c>
      <c r="I173" s="264"/>
      <c r="J173" s="264" t="s">
        <v>132</v>
      </c>
      <c r="K173" s="264"/>
      <c r="L173" s="278" t="s">
        <v>133</v>
      </c>
      <c r="M173" s="279"/>
      <c r="N173" s="264" t="s">
        <v>134</v>
      </c>
      <c r="O173" s="264"/>
      <c r="P173" s="264" t="s">
        <v>135</v>
      </c>
      <c r="Q173" s="264"/>
      <c r="R173" s="264" t="s">
        <v>136</v>
      </c>
      <c r="S173" s="309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1" ht="15" customHeight="1" thickBot="1">
      <c r="A174" s="257"/>
      <c r="B174" s="3" t="s">
        <v>1</v>
      </c>
      <c r="C174" s="4" t="s">
        <v>6</v>
      </c>
      <c r="D174" s="4" t="s">
        <v>1</v>
      </c>
      <c r="E174" s="4" t="s">
        <v>6</v>
      </c>
      <c r="F174" s="4" t="s">
        <v>1</v>
      </c>
      <c r="G174" s="4" t="s">
        <v>6</v>
      </c>
      <c r="H174" s="4" t="s">
        <v>1</v>
      </c>
      <c r="I174" s="4" t="s">
        <v>6</v>
      </c>
      <c r="J174" s="4" t="s">
        <v>1</v>
      </c>
      <c r="K174" s="4" t="s">
        <v>6</v>
      </c>
      <c r="L174" s="4" t="s">
        <v>1</v>
      </c>
      <c r="M174" s="4" t="s">
        <v>6</v>
      </c>
      <c r="N174" s="4" t="s">
        <v>1</v>
      </c>
      <c r="O174" s="4" t="s">
        <v>6</v>
      </c>
      <c r="P174" s="4" t="s">
        <v>1</v>
      </c>
      <c r="Q174" s="4" t="s">
        <v>6</v>
      </c>
      <c r="R174" s="4" t="s">
        <v>1</v>
      </c>
      <c r="S174" s="5" t="s">
        <v>6</v>
      </c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1" ht="15" customHeight="1" thickTop="1">
      <c r="A175" s="33" t="s">
        <v>62</v>
      </c>
      <c r="B175" s="6">
        <v>1</v>
      </c>
      <c r="C175" s="7">
        <f>B175/SUM($R$175,$P$175,$N$175,$L$175,$J$175,$H$175,$F$175,$D$175,$B$175)</f>
        <v>0.14285714285714285</v>
      </c>
      <c r="D175" s="8">
        <v>0</v>
      </c>
      <c r="E175" s="7">
        <f>D175/SUM($R$175,$P$175,$N$175,$L$175,$J$175,$H$175,$F$175,$D$175,$B$175)</f>
        <v>0</v>
      </c>
      <c r="F175" s="8">
        <v>3</v>
      </c>
      <c r="G175" s="7">
        <f>F175/SUM($R$175,$P$175,$N$175,$L$175,$J$175,$H$175,$F$175,$D$175,$B$175)</f>
        <v>0.42857142857142855</v>
      </c>
      <c r="H175" s="8">
        <v>2</v>
      </c>
      <c r="I175" s="7">
        <f>H175/SUM($R$175,$P$175,$N$175,$L$175,$J$175,$H$175,$F$175,$D$175,$B$175)</f>
        <v>0.2857142857142857</v>
      </c>
      <c r="J175" s="8">
        <v>0</v>
      </c>
      <c r="K175" s="7">
        <f>J175/SUM($R$175,$P$175,$N$175,$L$175,$J$175,$H$175,$F$175,$D$175,$B$175)</f>
        <v>0</v>
      </c>
      <c r="L175" s="8">
        <v>0</v>
      </c>
      <c r="M175" s="7">
        <f>L175/SUM($R$175,$P$175,$N$175,$L$175,$J$175,$H$175,$F$175,$D$175,$B$175)</f>
        <v>0</v>
      </c>
      <c r="N175" s="8">
        <v>1</v>
      </c>
      <c r="O175" s="7">
        <f>N175/SUM($R$175,$P$175,$N$175,$L$175,$J$175,$H$175,$F$175,$D$175,$B$175)</f>
        <v>0.14285714285714285</v>
      </c>
      <c r="P175" s="8">
        <v>0</v>
      </c>
      <c r="Q175" s="7">
        <f>P175/SUM($R$175,$P$175,$N$175,$L$175,$J$175,$H$175,$F$175,$D$175,$B$175)</f>
        <v>0</v>
      </c>
      <c r="R175" s="8">
        <v>0</v>
      </c>
      <c r="S175" s="106">
        <f>R175/SUM($R$175,$P$175,$N$175,$L$175,$J$175,$H$175,$F$175,$D$175,$B$175)</f>
        <v>0</v>
      </c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1" ht="15" customHeight="1">
      <c r="A176" s="34" t="s">
        <v>63</v>
      </c>
      <c r="B176" s="10">
        <v>4</v>
      </c>
      <c r="C176" s="11">
        <f>B176/SUM($B$176,$D$176,$F$176,$H$176,$J$176,$L$176,$N$176,$P$176,$R$176)</f>
        <v>0.16666666666666666</v>
      </c>
      <c r="D176" s="12">
        <v>1</v>
      </c>
      <c r="E176" s="11">
        <f>D176/SUM($B$176,$D$176,$F$176,$H$176,$J$176,$L$176,$N$176,$P$176,$R$176)</f>
        <v>4.1666666666666664E-2</v>
      </c>
      <c r="F176" s="12">
        <v>4</v>
      </c>
      <c r="G176" s="11">
        <f>F176/SUM($B$176,$D$176,$F$176,$H$176,$J$176,$L$176,$N$176,$P$176,$R$176)</f>
        <v>0.16666666666666666</v>
      </c>
      <c r="H176" s="12">
        <v>5</v>
      </c>
      <c r="I176" s="11">
        <f>H176/SUM($B$176,$D$176,$F$176,$H$176,$J$176,$L$176,$N$176,$P$176,$R$176)</f>
        <v>0.20833333333333334</v>
      </c>
      <c r="J176" s="12">
        <v>0</v>
      </c>
      <c r="K176" s="11">
        <f>J176/SUM($B$176,$D$176,$F$176,$H$176,$J$176,$L$176,$N$176,$P$176,$R$176)</f>
        <v>0</v>
      </c>
      <c r="L176" s="12">
        <v>4</v>
      </c>
      <c r="M176" s="11">
        <f>L176/SUM($B$176,$D$176,$F$176,$H$176,$J$176,$L$176,$N$176,$P$176,$R$176)</f>
        <v>0.16666666666666666</v>
      </c>
      <c r="N176" s="12">
        <v>6</v>
      </c>
      <c r="O176" s="11">
        <f>N176/SUM($B$176,$D$176,$F$176,$H$176,$J$176,$L$176,$N$176,$P$176,$R$176)</f>
        <v>0.25</v>
      </c>
      <c r="P176" s="12">
        <v>0</v>
      </c>
      <c r="Q176" s="11">
        <f>P176/SUM($B$176,$D$176,$F$176,$H$176,$J$176,$L$176,$N$176,$P$176,$R$176)</f>
        <v>0</v>
      </c>
      <c r="R176" s="12">
        <v>0</v>
      </c>
      <c r="S176" s="107">
        <f>R176/SUM($B$176,$D$176,$F$176,$H$176,$J$176,$L$176,$N$176,$P$176,$R$176)</f>
        <v>0</v>
      </c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1" ht="15" customHeight="1" thickBot="1">
      <c r="A177" s="35" t="s">
        <v>64</v>
      </c>
      <c r="B177" s="15">
        <f>SUM(B175:B176)</f>
        <v>5</v>
      </c>
      <c r="C177" s="16">
        <f>B177/SUM($B$177,$D$177,$F$177,$H$177,$J$177,$L$177,$N$177,$P$177,$R$177)</f>
        <v>0.16129032258064516</v>
      </c>
      <c r="D177" s="17">
        <f>SUM(D175:D176)</f>
        <v>1</v>
      </c>
      <c r="E177" s="16">
        <f>D177/SUM($B$177,$D$177,$F$177,$H$177,$J$177,$L$177,$N$177,$P$177,$R$177)</f>
        <v>3.2258064516129031E-2</v>
      </c>
      <c r="F177" s="17">
        <f>SUM(F175:F176)</f>
        <v>7</v>
      </c>
      <c r="G177" s="16">
        <f>F177/SUM($B$177,$D$177,$F$177,$H$177,$J$177,$L$177,$N$177,$P$177,$R$177)</f>
        <v>0.22580645161290322</v>
      </c>
      <c r="H177" s="17">
        <f>SUM(H175:H176)</f>
        <v>7</v>
      </c>
      <c r="I177" s="16">
        <f>H177/SUM($B$177,$D$177,$F$177,$H$177,$J$177,$L$177,$N$177,$P$177,$R$177)</f>
        <v>0.22580645161290322</v>
      </c>
      <c r="J177" s="17">
        <f>SUM(J175:J176)</f>
        <v>0</v>
      </c>
      <c r="K177" s="16">
        <f>J177/SUM($B$177,$D$177,$F$177,$H$177,$J$177,$L$177,$N$177,$P$177,$R$177)</f>
        <v>0</v>
      </c>
      <c r="L177" s="17">
        <f>SUM(L175:L176)</f>
        <v>4</v>
      </c>
      <c r="M177" s="16">
        <f>L177/SUM($B$177,$D$177,$F$177,$H$177,$J$177,$L$177,$N$177,$P$177,$R$177)</f>
        <v>0.12903225806451613</v>
      </c>
      <c r="N177" s="17">
        <f>SUM(N175:N176)</f>
        <v>7</v>
      </c>
      <c r="O177" s="16">
        <f>N177/SUM($B$177,$D$177,$F$177,$H$177,$J$177,$L$177,$N$177,$P$177,$R$177)</f>
        <v>0.22580645161290322</v>
      </c>
      <c r="P177" s="17">
        <f>SUM(P175:P176)</f>
        <v>0</v>
      </c>
      <c r="Q177" s="16">
        <f>P177/SUM($B$177,$D$177,$F$177,$H$177,$J$177,$L$177,$N$177,$P$177,$R$177)</f>
        <v>0</v>
      </c>
      <c r="R177" s="17">
        <f>SUM(R175:R176)</f>
        <v>0</v>
      </c>
      <c r="S177" s="108">
        <f>R177/SUM($B$177,$D$177,$F$177,$H$177,$J$177,$L$177,$N$177,$P$177,$R$177)</f>
        <v>0</v>
      </c>
      <c r="T177" s="2"/>
      <c r="U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1:61" ht="15" customHeight="1" thickTop="1">
      <c r="A178" s="153" t="s">
        <v>249</v>
      </c>
      <c r="B178" s="57"/>
      <c r="C178" s="135"/>
      <c r="D178" s="136"/>
      <c r="E178" s="135"/>
      <c r="F178" s="136"/>
      <c r="G178" s="135"/>
      <c r="H178" s="136"/>
      <c r="I178" s="135"/>
      <c r="J178" s="136"/>
      <c r="K178" s="135"/>
      <c r="L178" s="136"/>
      <c r="M178" s="135"/>
      <c r="N178" s="136"/>
      <c r="O178" s="135"/>
      <c r="P178" s="136"/>
      <c r="Q178" s="135"/>
      <c r="R178" s="136"/>
      <c r="S178" s="135"/>
      <c r="T178" s="136"/>
      <c r="U178" s="6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1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61" ht="15" customHeight="1" thickBot="1">
      <c r="A180" s="235" t="s">
        <v>236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61" ht="15" customHeight="1" thickTop="1">
      <c r="A181" s="43"/>
      <c r="B181" s="337" t="s">
        <v>187</v>
      </c>
      <c r="C181" s="337"/>
      <c r="D181" s="337"/>
      <c r="E181" s="337"/>
      <c r="F181" s="337"/>
      <c r="G181" s="337"/>
      <c r="H181" s="337"/>
      <c r="I181" s="337"/>
      <c r="J181" s="337"/>
      <c r="K181" s="33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61" ht="75" customHeight="1">
      <c r="A182" s="256"/>
      <c r="B182" s="259" t="s">
        <v>137</v>
      </c>
      <c r="C182" s="260"/>
      <c r="D182" s="260" t="s">
        <v>138</v>
      </c>
      <c r="E182" s="260"/>
      <c r="F182" s="245" t="s">
        <v>139</v>
      </c>
      <c r="G182" s="258"/>
      <c r="H182" s="260" t="s">
        <v>140</v>
      </c>
      <c r="I182" s="260"/>
      <c r="J182" s="260" t="s">
        <v>141</v>
      </c>
      <c r="K182" s="275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61" ht="15" customHeight="1" thickBot="1">
      <c r="A183" s="257"/>
      <c r="B183" s="3" t="s">
        <v>12</v>
      </c>
      <c r="C183" s="4" t="s">
        <v>13</v>
      </c>
      <c r="D183" s="4" t="s">
        <v>12</v>
      </c>
      <c r="E183" s="4" t="s">
        <v>13</v>
      </c>
      <c r="F183" s="4" t="s">
        <v>12</v>
      </c>
      <c r="G183" s="4" t="s">
        <v>13</v>
      </c>
      <c r="H183" s="4" t="s">
        <v>12</v>
      </c>
      <c r="I183" s="4" t="s">
        <v>13</v>
      </c>
      <c r="J183" s="4" t="s">
        <v>12</v>
      </c>
      <c r="K183" s="5" t="s">
        <v>13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61" ht="15" customHeight="1" thickTop="1">
      <c r="A184" s="33" t="s">
        <v>62</v>
      </c>
      <c r="B184" s="36">
        <v>5.5</v>
      </c>
      <c r="C184" s="37">
        <v>1.29</v>
      </c>
      <c r="D184" s="37">
        <v>3</v>
      </c>
      <c r="E184" s="37">
        <v>1.1499999999999999</v>
      </c>
      <c r="F184" s="37">
        <v>3.75</v>
      </c>
      <c r="G184" s="37">
        <v>1.89</v>
      </c>
      <c r="H184" s="37">
        <v>5</v>
      </c>
      <c r="I184" s="37">
        <v>1.41</v>
      </c>
      <c r="J184" s="37">
        <v>5.5</v>
      </c>
      <c r="K184" s="24">
        <v>1.29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61" ht="15" customHeight="1">
      <c r="A185" s="34" t="s">
        <v>63</v>
      </c>
      <c r="B185" s="38">
        <v>5.75</v>
      </c>
      <c r="C185" s="39">
        <v>1.86</v>
      </c>
      <c r="D185" s="39">
        <v>4.08</v>
      </c>
      <c r="E185" s="39">
        <v>2.15</v>
      </c>
      <c r="F185" s="39">
        <v>4.33</v>
      </c>
      <c r="G185" s="39">
        <v>1.23</v>
      </c>
      <c r="H185" s="39">
        <v>4.42</v>
      </c>
      <c r="I185" s="39">
        <v>1.56</v>
      </c>
      <c r="J185" s="39">
        <v>5.58</v>
      </c>
      <c r="K185" s="173">
        <v>1.44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1" ht="15" customHeight="1" thickBot="1">
      <c r="A186" s="35" t="s">
        <v>64</v>
      </c>
      <c r="B186" s="40">
        <v>5.69</v>
      </c>
      <c r="C186" s="41">
        <v>1.7</v>
      </c>
      <c r="D186" s="41">
        <v>3.81</v>
      </c>
      <c r="E186" s="41">
        <v>1.97</v>
      </c>
      <c r="F186" s="41">
        <v>4.1900000000000004</v>
      </c>
      <c r="G186" s="41">
        <v>1.38</v>
      </c>
      <c r="H186" s="41">
        <v>4.5599999999999996</v>
      </c>
      <c r="I186" s="41">
        <v>1.5</v>
      </c>
      <c r="J186" s="41">
        <v>5.56</v>
      </c>
      <c r="K186" s="174">
        <v>1.36</v>
      </c>
      <c r="L186" s="81"/>
      <c r="M186" s="81"/>
      <c r="N186" s="10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1" ht="15" customHeight="1" thickTop="1">
      <c r="A187" s="57"/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61" ht="15" customHeight="1">
      <c r="A188" s="18"/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61" ht="15" customHeight="1" thickBot="1">
      <c r="A189" s="235" t="s">
        <v>237</v>
      </c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7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61" ht="15" customHeight="1" thickTop="1">
      <c r="A190" s="175"/>
      <c r="B190" s="363" t="s">
        <v>238</v>
      </c>
      <c r="C190" s="364"/>
      <c r="D190" s="364"/>
      <c r="E190" s="365"/>
      <c r="F190" s="366" t="s">
        <v>276</v>
      </c>
      <c r="G190" s="364"/>
      <c r="H190" s="364"/>
      <c r="I190" s="365"/>
      <c r="J190" s="360" t="s">
        <v>250</v>
      </c>
      <c r="K190" s="361"/>
      <c r="L190" s="361"/>
      <c r="M190" s="362"/>
      <c r="N190" s="7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61" ht="15" customHeight="1">
      <c r="A191" s="176"/>
      <c r="B191" s="323" t="s">
        <v>9</v>
      </c>
      <c r="C191" s="324"/>
      <c r="D191" s="325" t="s">
        <v>23</v>
      </c>
      <c r="E191" s="324"/>
      <c r="F191" s="325" t="s">
        <v>9</v>
      </c>
      <c r="G191" s="324"/>
      <c r="H191" s="325" t="s">
        <v>23</v>
      </c>
      <c r="I191" s="324"/>
      <c r="J191" s="325" t="s">
        <v>9</v>
      </c>
      <c r="K191" s="324"/>
      <c r="L191" s="350" t="s">
        <v>23</v>
      </c>
      <c r="M191" s="351"/>
      <c r="N191" s="7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61" ht="15" customHeight="1" thickBot="1">
      <c r="A192" s="177"/>
      <c r="B192" s="3" t="s">
        <v>1</v>
      </c>
      <c r="C192" s="4" t="s">
        <v>6</v>
      </c>
      <c r="D192" s="4" t="s">
        <v>1</v>
      </c>
      <c r="E192" s="4" t="s">
        <v>6</v>
      </c>
      <c r="F192" s="4" t="s">
        <v>1</v>
      </c>
      <c r="G192" s="4" t="s">
        <v>6</v>
      </c>
      <c r="H192" s="4" t="s">
        <v>1</v>
      </c>
      <c r="I192" s="4" t="s">
        <v>6</v>
      </c>
      <c r="J192" s="4" t="s">
        <v>1</v>
      </c>
      <c r="K192" s="4" t="s">
        <v>6</v>
      </c>
      <c r="L192" s="4" t="s">
        <v>1</v>
      </c>
      <c r="M192" s="105" t="s">
        <v>6</v>
      </c>
      <c r="N192" s="7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7" ht="15" customHeight="1" thickTop="1">
      <c r="A193" s="178" t="s">
        <v>62</v>
      </c>
      <c r="B193" s="6">
        <v>1</v>
      </c>
      <c r="C193" s="7">
        <v>0.25</v>
      </c>
      <c r="D193" s="8">
        <v>3</v>
      </c>
      <c r="E193" s="7">
        <v>0.75</v>
      </c>
      <c r="F193" s="8">
        <v>3</v>
      </c>
      <c r="G193" s="7">
        <v>1</v>
      </c>
      <c r="H193" s="8">
        <v>0</v>
      </c>
      <c r="I193" s="7">
        <v>0</v>
      </c>
      <c r="J193" s="8">
        <v>2</v>
      </c>
      <c r="K193" s="7">
        <v>0.66669999999999996</v>
      </c>
      <c r="L193" s="8">
        <v>1</v>
      </c>
      <c r="M193" s="106">
        <v>0.33329999999999999</v>
      </c>
      <c r="N193" s="7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7" ht="15" customHeight="1">
      <c r="A194" s="179" t="s">
        <v>63</v>
      </c>
      <c r="B194" s="10">
        <v>0</v>
      </c>
      <c r="C194" s="11">
        <v>0</v>
      </c>
      <c r="D194" s="12">
        <v>12</v>
      </c>
      <c r="E194" s="11">
        <v>1</v>
      </c>
      <c r="F194" s="12">
        <v>7</v>
      </c>
      <c r="G194" s="11">
        <v>0.58330000000000004</v>
      </c>
      <c r="H194" s="12">
        <v>5</v>
      </c>
      <c r="I194" s="11">
        <v>0.41670000000000001</v>
      </c>
      <c r="J194" s="12">
        <v>8</v>
      </c>
      <c r="K194" s="11">
        <v>0.66669999999999996</v>
      </c>
      <c r="L194" s="12">
        <v>4</v>
      </c>
      <c r="M194" s="107">
        <v>0.33329999999999999</v>
      </c>
      <c r="N194" s="7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7" ht="15" customHeight="1" thickBot="1">
      <c r="A195" s="180" t="s">
        <v>64</v>
      </c>
      <c r="B195" s="15">
        <f>SUM(B193:B194)</f>
        <v>1</v>
      </c>
      <c r="C195" s="113">
        <f>B195/$B$17</f>
        <v>6.25E-2</v>
      </c>
      <c r="D195" s="114">
        <f>SUM(D193:D194)</f>
        <v>15</v>
      </c>
      <c r="E195" s="113">
        <f>D195/$B$17</f>
        <v>0.9375</v>
      </c>
      <c r="F195" s="114">
        <f>SUM(F193:F194)</f>
        <v>10</v>
      </c>
      <c r="G195" s="113">
        <f>F195/$D$195</f>
        <v>0.66666666666666663</v>
      </c>
      <c r="H195" s="114">
        <f>SUM(H193:H194)</f>
        <v>5</v>
      </c>
      <c r="I195" s="113">
        <f>H195/$D$195</f>
        <v>0.33333333333333331</v>
      </c>
      <c r="J195" s="114">
        <f>SUM(J193:J194)</f>
        <v>10</v>
      </c>
      <c r="K195" s="113">
        <f>J195/$D$195</f>
        <v>0.66666666666666663</v>
      </c>
      <c r="L195" s="114">
        <f>SUM(L193:L194)</f>
        <v>5</v>
      </c>
      <c r="M195" s="404">
        <f>L195/$D$195</f>
        <v>0.33333333333333331</v>
      </c>
      <c r="N195" s="7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5" customHeight="1">
      <c r="A196" s="86" t="s">
        <v>254</v>
      </c>
      <c r="B196" s="135"/>
      <c r="C196" s="136"/>
      <c r="D196" s="135"/>
      <c r="E196" s="136"/>
      <c r="F196" s="135"/>
      <c r="G196" s="136"/>
      <c r="H196" s="135"/>
      <c r="I196" s="136"/>
      <c r="J196" s="135"/>
      <c r="K196" s="136"/>
      <c r="L196" s="135"/>
      <c r="M196" s="136"/>
      <c r="N196" s="182"/>
      <c r="O196" s="62"/>
      <c r="P196" s="62"/>
      <c r="Q196" s="62"/>
      <c r="R196" s="6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47" ht="1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2"/>
      <c r="L197" s="2"/>
      <c r="M197" s="2"/>
      <c r="N197" s="7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47" ht="15" customHeight="1" thickBot="1">
      <c r="A198" s="235" t="s">
        <v>239</v>
      </c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7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47" ht="30" customHeight="1" thickTop="1">
      <c r="A199" s="175"/>
      <c r="B199" s="405" t="s">
        <v>251</v>
      </c>
      <c r="C199" s="361"/>
      <c r="D199" s="361"/>
      <c r="E199" s="361"/>
      <c r="F199" s="361"/>
      <c r="G199" s="406"/>
      <c r="H199" s="360" t="s">
        <v>252</v>
      </c>
      <c r="I199" s="361"/>
      <c r="J199" s="361"/>
      <c r="K199" s="406"/>
      <c r="L199" s="360" t="s">
        <v>253</v>
      </c>
      <c r="M199" s="361"/>
      <c r="N199" s="361"/>
      <c r="O199" s="362"/>
      <c r="P199" s="7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47" ht="15" customHeight="1">
      <c r="A200" s="176"/>
      <c r="B200" s="323" t="s">
        <v>9</v>
      </c>
      <c r="C200" s="324"/>
      <c r="D200" s="325" t="s">
        <v>23</v>
      </c>
      <c r="E200" s="324"/>
      <c r="F200" s="325" t="s">
        <v>270</v>
      </c>
      <c r="G200" s="324"/>
      <c r="H200" s="325" t="s">
        <v>9</v>
      </c>
      <c r="I200" s="324"/>
      <c r="J200" s="325" t="s">
        <v>23</v>
      </c>
      <c r="K200" s="324"/>
      <c r="L200" s="325" t="s">
        <v>9</v>
      </c>
      <c r="M200" s="324"/>
      <c r="N200" s="350" t="s">
        <v>23</v>
      </c>
      <c r="O200" s="351"/>
      <c r="P200" s="7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47" ht="15" customHeight="1" thickBot="1">
      <c r="A201" s="177"/>
      <c r="B201" s="3" t="s">
        <v>1</v>
      </c>
      <c r="C201" s="4" t="s">
        <v>6</v>
      </c>
      <c r="D201" s="4" t="s">
        <v>1</v>
      </c>
      <c r="E201" s="4" t="s">
        <v>6</v>
      </c>
      <c r="F201" s="4" t="s">
        <v>1</v>
      </c>
      <c r="G201" s="4" t="s">
        <v>6</v>
      </c>
      <c r="H201" s="4" t="s">
        <v>1</v>
      </c>
      <c r="I201" s="4" t="s">
        <v>6</v>
      </c>
      <c r="J201" s="4" t="s">
        <v>1</v>
      </c>
      <c r="K201" s="4" t="s">
        <v>6</v>
      </c>
      <c r="L201" s="4" t="s">
        <v>1</v>
      </c>
      <c r="M201" s="4" t="s">
        <v>6</v>
      </c>
      <c r="N201" s="4" t="s">
        <v>1</v>
      </c>
      <c r="O201" s="105" t="s">
        <v>6</v>
      </c>
      <c r="P201" s="7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47" ht="15" customHeight="1" thickTop="1">
      <c r="A202" s="178" t="s">
        <v>62</v>
      </c>
      <c r="B202" s="6">
        <v>1</v>
      </c>
      <c r="C202" s="7">
        <f>B202/$D$193</f>
        <v>0.33333333333333331</v>
      </c>
      <c r="D202" s="8">
        <v>2</v>
      </c>
      <c r="E202" s="7">
        <f>D202/$D$193</f>
        <v>0.66666666666666663</v>
      </c>
      <c r="F202" s="8">
        <v>0</v>
      </c>
      <c r="G202" s="7">
        <f>F202/$D$193</f>
        <v>0</v>
      </c>
      <c r="H202" s="8">
        <v>1</v>
      </c>
      <c r="I202" s="7">
        <v>0.33329999999999999</v>
      </c>
      <c r="J202" s="8">
        <v>2</v>
      </c>
      <c r="K202" s="7">
        <v>0.66669999999999996</v>
      </c>
      <c r="L202" s="8">
        <v>1</v>
      </c>
      <c r="M202" s="7">
        <v>0.33329999999999999</v>
      </c>
      <c r="N202" s="8">
        <v>2</v>
      </c>
      <c r="O202" s="106">
        <v>0.66669999999999996</v>
      </c>
      <c r="P202" s="7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47" ht="15" customHeight="1">
      <c r="A203" s="179" t="s">
        <v>63</v>
      </c>
      <c r="B203" s="10">
        <v>7</v>
      </c>
      <c r="C203" s="11">
        <f>B203/$D$194</f>
        <v>0.58333333333333337</v>
      </c>
      <c r="D203" s="12">
        <v>4</v>
      </c>
      <c r="E203" s="11">
        <f>D203/$D$194</f>
        <v>0.33333333333333331</v>
      </c>
      <c r="F203" s="12">
        <v>1</v>
      </c>
      <c r="G203" s="11">
        <f>F203/$D$194</f>
        <v>8.3333333333333329E-2</v>
      </c>
      <c r="H203" s="12">
        <v>7</v>
      </c>
      <c r="I203" s="11">
        <v>0.58330000000000004</v>
      </c>
      <c r="J203" s="12">
        <v>5</v>
      </c>
      <c r="K203" s="11">
        <v>0.41670000000000001</v>
      </c>
      <c r="L203" s="12">
        <v>9</v>
      </c>
      <c r="M203" s="11">
        <v>0.75</v>
      </c>
      <c r="N203" s="12">
        <v>3</v>
      </c>
      <c r="O203" s="107">
        <v>0.25</v>
      </c>
      <c r="P203" s="7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47" ht="15" customHeight="1" thickBot="1">
      <c r="A204" s="180" t="s">
        <v>64</v>
      </c>
      <c r="B204" s="15">
        <v>8</v>
      </c>
      <c r="C204" s="113">
        <f>B204/$D$195</f>
        <v>0.53333333333333333</v>
      </c>
      <c r="D204" s="114">
        <v>6</v>
      </c>
      <c r="E204" s="113">
        <f>D204/$D$195</f>
        <v>0.4</v>
      </c>
      <c r="F204" s="114">
        <v>1</v>
      </c>
      <c r="G204" s="113">
        <f>F204/$D$195</f>
        <v>6.6666666666666666E-2</v>
      </c>
      <c r="H204" s="114">
        <f>SUM(H202:H203)</f>
        <v>8</v>
      </c>
      <c r="I204" s="113">
        <f>H204/$D$195</f>
        <v>0.53333333333333333</v>
      </c>
      <c r="J204" s="114">
        <f>SUM(J202:J203)</f>
        <v>7</v>
      </c>
      <c r="K204" s="113">
        <f>J204/$D$195</f>
        <v>0.46666666666666667</v>
      </c>
      <c r="L204" s="114">
        <f>SUM(L202:L203)</f>
        <v>10</v>
      </c>
      <c r="M204" s="113">
        <f>L204/$D$195</f>
        <v>0.66666666666666663</v>
      </c>
      <c r="N204" s="114">
        <f>SUM(N202:N203)</f>
        <v>5</v>
      </c>
      <c r="O204" s="113">
        <f>N204/$D$195</f>
        <v>0.33333333333333331</v>
      </c>
      <c r="P204" s="7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47" ht="15" customHeight="1">
      <c r="A205" s="86" t="s">
        <v>254</v>
      </c>
      <c r="B205" s="135"/>
      <c r="C205" s="136"/>
      <c r="D205" s="135"/>
      <c r="E205" s="136"/>
      <c r="F205" s="135"/>
      <c r="G205" s="136"/>
      <c r="H205" s="135"/>
      <c r="I205" s="136"/>
      <c r="J205" s="135"/>
      <c r="K205" s="136"/>
      <c r="L205" s="135"/>
      <c r="M205" s="136"/>
      <c r="N205" s="182"/>
      <c r="O205" s="62"/>
      <c r="P205" s="62"/>
      <c r="Q205" s="62"/>
      <c r="R205" s="6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47" ht="24" customHeight="1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2"/>
      <c r="M206" s="2"/>
      <c r="N206" s="7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47" ht="15" customHeight="1" thickBot="1">
      <c r="A207" s="235" t="s">
        <v>240</v>
      </c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"/>
      <c r="M207" s="7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47" ht="15" customHeight="1" thickTop="1" thickBot="1">
      <c r="A208" s="43"/>
      <c r="B208" s="337" t="s">
        <v>187</v>
      </c>
      <c r="C208" s="337"/>
      <c r="D208" s="337"/>
      <c r="E208" s="337"/>
      <c r="F208" s="337"/>
      <c r="G208" s="337"/>
      <c r="H208" s="337"/>
      <c r="I208" s="337"/>
      <c r="J208" s="337"/>
      <c r="K208" s="338"/>
      <c r="L208" s="72"/>
      <c r="M208" s="7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47" ht="60" customHeight="1">
      <c r="A209" s="80"/>
      <c r="B209" s="355" t="s">
        <v>242</v>
      </c>
      <c r="C209" s="349"/>
      <c r="D209" s="348" t="s">
        <v>241</v>
      </c>
      <c r="E209" s="349"/>
      <c r="F209" s="348" t="s">
        <v>255</v>
      </c>
      <c r="G209" s="349"/>
      <c r="H209" s="348" t="s">
        <v>256</v>
      </c>
      <c r="I209" s="349"/>
      <c r="J209" s="335" t="s">
        <v>257</v>
      </c>
      <c r="K209" s="336"/>
      <c r="L209" s="72"/>
      <c r="M209" s="7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7" ht="15" customHeight="1" thickBot="1">
      <c r="A210" s="79"/>
      <c r="B210" s="73" t="s">
        <v>12</v>
      </c>
      <c r="C210" s="74" t="s">
        <v>13</v>
      </c>
      <c r="D210" s="74" t="s">
        <v>12</v>
      </c>
      <c r="E210" s="74" t="s">
        <v>13</v>
      </c>
      <c r="F210" s="74" t="s">
        <v>12</v>
      </c>
      <c r="G210" s="74" t="s">
        <v>13</v>
      </c>
      <c r="H210" s="74" t="s">
        <v>12</v>
      </c>
      <c r="I210" s="74" t="s">
        <v>13</v>
      </c>
      <c r="J210" s="74" t="s">
        <v>12</v>
      </c>
      <c r="K210" s="75" t="s">
        <v>13</v>
      </c>
      <c r="L210" s="72"/>
      <c r="M210" s="7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7" ht="15" customHeight="1" thickTop="1">
      <c r="A211" s="76" t="s">
        <v>62</v>
      </c>
      <c r="B211" s="36">
        <v>4.25</v>
      </c>
      <c r="C211" s="37">
        <v>2.5</v>
      </c>
      <c r="D211" s="37">
        <v>5</v>
      </c>
      <c r="E211" s="37">
        <v>2.83</v>
      </c>
      <c r="F211" s="37">
        <v>5</v>
      </c>
      <c r="G211" s="183" t="s">
        <v>267</v>
      </c>
      <c r="H211" s="37">
        <v>4</v>
      </c>
      <c r="I211" s="183" t="s">
        <v>267</v>
      </c>
      <c r="J211" s="37">
        <v>4</v>
      </c>
      <c r="K211" s="184" t="s">
        <v>267</v>
      </c>
      <c r="L211" s="72"/>
      <c r="M211" s="7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7" ht="15" customHeight="1">
      <c r="A212" s="77" t="s">
        <v>63</v>
      </c>
      <c r="B212" s="38">
        <v>3.5</v>
      </c>
      <c r="C212" s="39">
        <v>2.4300000000000002</v>
      </c>
      <c r="D212" s="39">
        <v>3.08</v>
      </c>
      <c r="E212" s="39">
        <v>1.93</v>
      </c>
      <c r="F212" s="39">
        <v>3.25</v>
      </c>
      <c r="G212" s="39">
        <v>2.5499999999999998</v>
      </c>
      <c r="H212" s="39">
        <v>3.13</v>
      </c>
      <c r="I212" s="39">
        <v>2.5299999999999998</v>
      </c>
      <c r="J212" s="39">
        <v>2.88</v>
      </c>
      <c r="K212" s="25">
        <v>2.17</v>
      </c>
      <c r="L212" s="72"/>
      <c r="M212" s="7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7" ht="15" customHeight="1" thickBot="1">
      <c r="A213" s="78" t="s">
        <v>64</v>
      </c>
      <c r="B213" s="40">
        <v>3.69</v>
      </c>
      <c r="C213" s="41">
        <v>2.39</v>
      </c>
      <c r="D213" s="41">
        <v>3.56</v>
      </c>
      <c r="E213" s="41">
        <v>2.25</v>
      </c>
      <c r="F213" s="41">
        <v>3.44</v>
      </c>
      <c r="G213" s="41">
        <v>2.46</v>
      </c>
      <c r="H213" s="41">
        <v>3.22</v>
      </c>
      <c r="I213" s="41">
        <v>2.39</v>
      </c>
      <c r="J213" s="41">
        <v>3</v>
      </c>
      <c r="K213" s="26">
        <v>2.06</v>
      </c>
      <c r="L213" s="72"/>
      <c r="M213" s="7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7" ht="15" customHeight="1">
      <c r="A214" s="145" t="s">
        <v>258</v>
      </c>
      <c r="B214" s="135"/>
      <c r="C214" s="135"/>
      <c r="D214" s="135"/>
      <c r="E214" s="135"/>
      <c r="F214" s="135"/>
      <c r="G214" s="135"/>
      <c r="H214" s="135"/>
      <c r="I214" s="135"/>
      <c r="J214" s="135"/>
      <c r="K214" s="62"/>
      <c r="L214" s="62"/>
      <c r="M214" s="182"/>
      <c r="N214" s="62"/>
      <c r="O214" s="62"/>
      <c r="P214" s="62"/>
      <c r="Q214" s="62"/>
      <c r="R214" s="62"/>
      <c r="S214" s="62"/>
      <c r="T214" s="62"/>
      <c r="U214" s="6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7" ht="15" customHeight="1">
      <c r="A215" s="57"/>
      <c r="B215" s="18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"/>
      <c r="N215" s="2"/>
      <c r="O215" s="7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7" ht="15" customHeight="1" thickBot="1">
      <c r="A216" s="339" t="s">
        <v>188</v>
      </c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19"/>
      <c r="M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7" ht="15" customHeight="1" thickTop="1">
      <c r="A217" s="317"/>
      <c r="B217" s="239" t="s">
        <v>189</v>
      </c>
      <c r="C217" s="239"/>
      <c r="D217" s="239"/>
      <c r="E217" s="239"/>
      <c r="F217" s="239"/>
      <c r="G217" s="239"/>
      <c r="H217" s="239"/>
      <c r="I217" s="239"/>
      <c r="J217" s="239"/>
      <c r="K217" s="280"/>
      <c r="L217" s="19"/>
      <c r="M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7" ht="15" customHeight="1">
      <c r="A218" s="318"/>
      <c r="B218" s="258" t="s">
        <v>190</v>
      </c>
      <c r="C218" s="261"/>
      <c r="D218" s="261" t="s">
        <v>191</v>
      </c>
      <c r="E218" s="261"/>
      <c r="F218" s="245" t="s">
        <v>192</v>
      </c>
      <c r="G218" s="258"/>
      <c r="H218" s="261" t="s">
        <v>193</v>
      </c>
      <c r="I218" s="261"/>
      <c r="J218" s="261" t="s">
        <v>194</v>
      </c>
      <c r="K218" s="288"/>
      <c r="L218" s="19"/>
      <c r="M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7" ht="15" customHeight="1" thickBot="1">
      <c r="A219" s="319"/>
      <c r="B219" s="132" t="s">
        <v>1</v>
      </c>
      <c r="C219" s="4" t="s">
        <v>6</v>
      </c>
      <c r="D219" s="4" t="s">
        <v>1</v>
      </c>
      <c r="E219" s="4" t="s">
        <v>6</v>
      </c>
      <c r="F219" s="4" t="s">
        <v>1</v>
      </c>
      <c r="G219" s="4" t="s">
        <v>6</v>
      </c>
      <c r="H219" s="4" t="s">
        <v>1</v>
      </c>
      <c r="I219" s="4" t="s">
        <v>6</v>
      </c>
      <c r="J219" s="4" t="s">
        <v>1</v>
      </c>
      <c r="K219" s="5" t="s">
        <v>6</v>
      </c>
      <c r="L219" s="19"/>
      <c r="M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7" ht="15" customHeight="1" thickTop="1">
      <c r="A220" s="186" t="s">
        <v>62</v>
      </c>
      <c r="B220" s="133">
        <v>3</v>
      </c>
      <c r="C220" s="7">
        <v>0.75</v>
      </c>
      <c r="D220" s="8">
        <v>0</v>
      </c>
      <c r="E220" s="7">
        <v>0</v>
      </c>
      <c r="F220" s="8">
        <v>1</v>
      </c>
      <c r="G220" s="7">
        <v>0.25</v>
      </c>
      <c r="H220" s="8">
        <v>0</v>
      </c>
      <c r="I220" s="7">
        <v>0</v>
      </c>
      <c r="J220" s="8">
        <v>0</v>
      </c>
      <c r="K220" s="9">
        <v>0</v>
      </c>
      <c r="L220" s="19"/>
      <c r="M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7" ht="15" customHeight="1">
      <c r="A221" s="187" t="s">
        <v>63</v>
      </c>
      <c r="B221" s="134">
        <v>7</v>
      </c>
      <c r="C221" s="11">
        <v>0.58330000000000004</v>
      </c>
      <c r="D221" s="12">
        <v>4</v>
      </c>
      <c r="E221" s="11">
        <v>0.33329999999999999</v>
      </c>
      <c r="F221" s="12">
        <v>1</v>
      </c>
      <c r="G221" s="11">
        <v>8.3299999999999999E-2</v>
      </c>
      <c r="H221" s="12">
        <v>0</v>
      </c>
      <c r="I221" s="11">
        <v>0</v>
      </c>
      <c r="J221" s="12">
        <v>0</v>
      </c>
      <c r="K221" s="14">
        <v>0</v>
      </c>
      <c r="L221" s="19"/>
      <c r="M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7" ht="15" customHeight="1" thickBot="1">
      <c r="A222" s="188" t="s">
        <v>64</v>
      </c>
      <c r="B222" s="112">
        <f>SUM(B220:B221)</f>
        <v>10</v>
      </c>
      <c r="C222" s="113">
        <f>B222/$B$17</f>
        <v>0.625</v>
      </c>
      <c r="D222" s="114">
        <f>SUM(D220:D221)</f>
        <v>4</v>
      </c>
      <c r="E222" s="113">
        <f>D222/$B$17</f>
        <v>0.25</v>
      </c>
      <c r="F222" s="114">
        <f>SUM(F220:F221)</f>
        <v>2</v>
      </c>
      <c r="G222" s="113">
        <f>F222/$B$17</f>
        <v>0.125</v>
      </c>
      <c r="H222" s="114">
        <f>SUM(H220:H221)</f>
        <v>0</v>
      </c>
      <c r="I222" s="113">
        <f>H222/$B$17</f>
        <v>0</v>
      </c>
      <c r="J222" s="114">
        <f>SUM(J220:J221)</f>
        <v>0</v>
      </c>
      <c r="K222" s="113">
        <f>J222/$B$17</f>
        <v>0</v>
      </c>
      <c r="L222" s="185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5" customHeight="1" thickTop="1">
      <c r="A223" s="57"/>
      <c r="B223" s="57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7" ht="15" customHeight="1">
      <c r="A224" s="44" t="s">
        <v>199</v>
      </c>
      <c r="B224" s="18"/>
      <c r="C224" s="19"/>
      <c r="D224" s="19"/>
      <c r="E224" s="19"/>
      <c r="F224" s="19"/>
      <c r="G224" s="19"/>
      <c r="H224" s="1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54" ht="15" customHeight="1" thickBot="1">
      <c r="A225" s="316" t="s">
        <v>195</v>
      </c>
      <c r="B225" s="316"/>
      <c r="C225" s="316"/>
      <c r="D225" s="316"/>
      <c r="E225" s="316"/>
      <c r="F225" s="19"/>
      <c r="G225" s="19"/>
      <c r="H225" s="1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54" ht="15" customHeight="1" thickTop="1">
      <c r="A226" s="269"/>
      <c r="B226" s="272" t="s">
        <v>196</v>
      </c>
      <c r="C226" s="273"/>
      <c r="D226" s="273"/>
      <c r="E226" s="274"/>
      <c r="F226" s="19"/>
      <c r="G226" s="19"/>
      <c r="H226" s="1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54" ht="15" customHeight="1">
      <c r="A227" s="270"/>
      <c r="B227" s="289" t="s">
        <v>197</v>
      </c>
      <c r="C227" s="253"/>
      <c r="D227" s="253" t="s">
        <v>198</v>
      </c>
      <c r="E227" s="254"/>
      <c r="F227" s="19"/>
      <c r="G227" s="19"/>
      <c r="H227" s="1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54" ht="15" customHeight="1" thickBot="1">
      <c r="A228" s="271"/>
      <c r="B228" s="47" t="s">
        <v>1</v>
      </c>
      <c r="C228" s="48" t="s">
        <v>6</v>
      </c>
      <c r="D228" s="48" t="s">
        <v>1</v>
      </c>
      <c r="E228" s="189" t="s">
        <v>6</v>
      </c>
      <c r="F228" s="19"/>
      <c r="G228" s="19"/>
      <c r="H228" s="1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54" ht="15" customHeight="1" thickTop="1">
      <c r="A229" s="190" t="s">
        <v>62</v>
      </c>
      <c r="B229" s="50">
        <v>0</v>
      </c>
      <c r="C229" s="51">
        <v>0</v>
      </c>
      <c r="D229" s="52">
        <v>0</v>
      </c>
      <c r="E229" s="191">
        <v>0</v>
      </c>
      <c r="F229" s="19"/>
      <c r="G229" s="19"/>
      <c r="H229" s="1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5" customHeight="1">
      <c r="A230" s="192" t="s">
        <v>63</v>
      </c>
      <c r="B230" s="58">
        <v>3</v>
      </c>
      <c r="C230" s="59">
        <v>0.75</v>
      </c>
      <c r="D230" s="60">
        <v>1</v>
      </c>
      <c r="E230" s="193">
        <v>0.25</v>
      </c>
      <c r="F230" s="19"/>
      <c r="G230" s="19"/>
      <c r="H230" s="19"/>
      <c r="I230" s="2"/>
      <c r="J230" s="2"/>
      <c r="K230" s="2"/>
      <c r="L230" s="2"/>
      <c r="M230" s="2"/>
      <c r="N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5" customHeight="1" thickBot="1">
      <c r="A231" s="194" t="s">
        <v>64</v>
      </c>
      <c r="B231" s="195">
        <f>SUM(B229:B230)</f>
        <v>3</v>
      </c>
      <c r="C231" s="196">
        <f>B231/$D$222</f>
        <v>0.75</v>
      </c>
      <c r="D231" s="197">
        <f>SUM(D229:D230)</f>
        <v>1</v>
      </c>
      <c r="E231" s="162">
        <f>D231/$D$222</f>
        <v>0.25</v>
      </c>
      <c r="F231" s="19"/>
      <c r="G231" s="19"/>
      <c r="H231" s="19"/>
      <c r="I231" s="2"/>
      <c r="J231" s="2"/>
      <c r="K231" s="2"/>
      <c r="L231" s="2"/>
      <c r="M231" s="2"/>
      <c r="N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54" ht="15" customHeight="1" thickTop="1">
      <c r="A232" s="18"/>
      <c r="B232" s="18"/>
      <c r="C232" s="19"/>
      <c r="D232" s="19"/>
      <c r="E232" s="19"/>
      <c r="F232" s="19"/>
      <c r="G232" s="19"/>
      <c r="H232" s="19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54" ht="15" customHeight="1">
      <c r="A233" s="18"/>
      <c r="B233" s="18"/>
      <c r="C233" s="19"/>
      <c r="D233" s="19"/>
      <c r="E233" s="19"/>
      <c r="F233" s="19"/>
      <c r="G233" s="19"/>
      <c r="H233" s="19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54" ht="15" customHeight="1" thickBot="1">
      <c r="A234" s="316" t="s">
        <v>200</v>
      </c>
      <c r="B234" s="316"/>
      <c r="C234" s="316"/>
      <c r="D234" s="316"/>
      <c r="E234" s="316"/>
      <c r="F234" s="316"/>
      <c r="G234" s="316"/>
      <c r="H234" s="19"/>
      <c r="J234" s="2"/>
      <c r="K234" s="2"/>
      <c r="L234" s="2"/>
      <c r="M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54" ht="15" customHeight="1" thickTop="1">
      <c r="A235" s="269"/>
      <c r="B235" s="320" t="s">
        <v>259</v>
      </c>
      <c r="C235" s="321"/>
      <c r="D235" s="321"/>
      <c r="E235" s="321"/>
      <c r="F235" s="321"/>
      <c r="G235" s="322"/>
      <c r="H235" s="19"/>
      <c r="J235" s="2"/>
      <c r="K235" s="2"/>
      <c r="L235" s="2"/>
      <c r="M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54" ht="15" customHeight="1">
      <c r="A236" s="270"/>
      <c r="B236" s="289" t="s">
        <v>159</v>
      </c>
      <c r="C236" s="253"/>
      <c r="D236" s="253" t="s">
        <v>160</v>
      </c>
      <c r="E236" s="253"/>
      <c r="F236" s="290" t="s">
        <v>202</v>
      </c>
      <c r="G236" s="347"/>
      <c r="H236" s="19"/>
      <c r="J236" s="2"/>
      <c r="K236" s="2"/>
      <c r="L236" s="2"/>
      <c r="M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54" ht="15" customHeight="1" thickBot="1">
      <c r="A237" s="271"/>
      <c r="B237" s="47" t="s">
        <v>1</v>
      </c>
      <c r="C237" s="48" t="s">
        <v>6</v>
      </c>
      <c r="D237" s="48" t="s">
        <v>1</v>
      </c>
      <c r="E237" s="48" t="s">
        <v>6</v>
      </c>
      <c r="F237" s="48" t="s">
        <v>1</v>
      </c>
      <c r="G237" s="189" t="s">
        <v>6</v>
      </c>
      <c r="H237" s="19"/>
      <c r="J237" s="2"/>
      <c r="K237" s="2"/>
      <c r="L237" s="2"/>
      <c r="M237" s="2"/>
    </row>
    <row r="238" spans="1:54" ht="15" customHeight="1" thickTop="1">
      <c r="A238" s="190" t="s">
        <v>62</v>
      </c>
      <c r="B238" s="50">
        <v>0</v>
      </c>
      <c r="C238" s="51">
        <v>0</v>
      </c>
      <c r="D238" s="52">
        <v>0</v>
      </c>
      <c r="E238" s="51">
        <v>0</v>
      </c>
      <c r="F238" s="52">
        <v>1</v>
      </c>
      <c r="G238" s="191">
        <v>1</v>
      </c>
      <c r="H238" s="19"/>
      <c r="I238" s="2"/>
      <c r="J238" s="2"/>
      <c r="K238" s="2"/>
      <c r="L238" s="2"/>
      <c r="M238" s="2"/>
    </row>
    <row r="239" spans="1:54" ht="15" customHeight="1">
      <c r="A239" s="192" t="s">
        <v>63</v>
      </c>
      <c r="B239" s="58">
        <v>0</v>
      </c>
      <c r="C239" s="59">
        <v>0</v>
      </c>
      <c r="D239" s="60">
        <v>0</v>
      </c>
      <c r="E239" s="59">
        <v>0</v>
      </c>
      <c r="F239" s="60">
        <v>1</v>
      </c>
      <c r="G239" s="193">
        <v>1</v>
      </c>
      <c r="H239" s="19"/>
      <c r="I239" s="19"/>
      <c r="J239" s="1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54" ht="15" customHeight="1" thickBot="1">
      <c r="A240" s="194" t="s">
        <v>64</v>
      </c>
      <c r="B240" s="195">
        <f>SUM(B238:B239)</f>
        <v>0</v>
      </c>
      <c r="C240" s="196">
        <f>B240/$B$17</f>
        <v>0</v>
      </c>
      <c r="D240" s="197">
        <f>SUM(D238:D239)</f>
        <v>0</v>
      </c>
      <c r="E240" s="196">
        <f>D240/$B$17</f>
        <v>0</v>
      </c>
      <c r="F240" s="197">
        <f>SUM(F238:F239)</f>
        <v>2</v>
      </c>
      <c r="G240" s="162">
        <v>1</v>
      </c>
      <c r="H240" s="19"/>
      <c r="I240" s="19"/>
      <c r="J240" s="19"/>
      <c r="K240" s="19"/>
      <c r="L240" s="19"/>
      <c r="M240" s="2"/>
      <c r="N240" s="2"/>
      <c r="O240" s="2"/>
      <c r="P240" s="2"/>
      <c r="Q240" s="2"/>
      <c r="R240" s="2"/>
      <c r="S240" s="2"/>
      <c r="T240" s="2"/>
      <c r="U240" s="2"/>
    </row>
    <row r="241" spans="1:60" ht="15" customHeight="1" thickTop="1">
      <c r="A241" s="153" t="s">
        <v>260</v>
      </c>
      <c r="B241" s="57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62"/>
      <c r="N241" s="62"/>
      <c r="O241" s="62"/>
      <c r="P241" s="62"/>
      <c r="Q241" s="62"/>
      <c r="R241" s="62"/>
      <c r="S241" s="62"/>
      <c r="T241" s="62"/>
      <c r="U241" s="62"/>
      <c r="V241" s="172"/>
      <c r="W241" s="172"/>
    </row>
    <row r="242" spans="1:60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60" ht="15" customHeight="1" thickBot="1">
      <c r="A243" s="235" t="s">
        <v>41</v>
      </c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  <c r="R243" s="235"/>
      <c r="S243" s="235"/>
      <c r="T243" s="235"/>
      <c r="U243" s="235"/>
      <c r="V243" s="235"/>
      <c r="W243" s="235"/>
      <c r="X243" s="235"/>
      <c r="Y243" s="235"/>
      <c r="Z243" s="235"/>
      <c r="AA243" s="235"/>
      <c r="AB243" s="235"/>
      <c r="AC243" s="235"/>
    </row>
    <row r="244" spans="1:60" ht="15" customHeight="1" thickTop="1">
      <c r="A244" s="337" t="s">
        <v>187</v>
      </c>
      <c r="B244" s="337"/>
      <c r="C244" s="337"/>
      <c r="D244" s="337"/>
      <c r="E244" s="337"/>
      <c r="F244" s="337"/>
      <c r="G244" s="337"/>
      <c r="H244" s="337"/>
      <c r="I244" s="337"/>
      <c r="J244" s="337"/>
      <c r="K244" s="337"/>
      <c r="L244" s="337"/>
      <c r="M244" s="337"/>
      <c r="N244" s="337"/>
      <c r="O244" s="337"/>
      <c r="P244" s="337"/>
      <c r="Q244" s="337"/>
      <c r="R244" s="337"/>
      <c r="S244" s="337"/>
      <c r="T244" s="337"/>
      <c r="U244" s="337"/>
      <c r="V244" s="337"/>
      <c r="W244" s="337"/>
      <c r="X244" s="337"/>
      <c r="Y244" s="337"/>
      <c r="Z244" s="337"/>
      <c r="AA244" s="337"/>
      <c r="AB244" s="337"/>
      <c r="AC244" s="338"/>
    </row>
    <row r="245" spans="1:60" ht="60" customHeight="1">
      <c r="A245" s="256"/>
      <c r="B245" s="259" t="s">
        <v>142</v>
      </c>
      <c r="C245" s="260"/>
      <c r="D245" s="260" t="s">
        <v>143</v>
      </c>
      <c r="E245" s="260"/>
      <c r="F245" s="245" t="s">
        <v>144</v>
      </c>
      <c r="G245" s="258"/>
      <c r="H245" s="260" t="s">
        <v>145</v>
      </c>
      <c r="I245" s="260"/>
      <c r="J245" s="260" t="s">
        <v>146</v>
      </c>
      <c r="K245" s="260"/>
      <c r="L245" s="245" t="s">
        <v>147</v>
      </c>
      <c r="M245" s="258"/>
      <c r="N245" s="260" t="s">
        <v>42</v>
      </c>
      <c r="O245" s="260"/>
      <c r="P245" s="260" t="s">
        <v>148</v>
      </c>
      <c r="Q245" s="260"/>
      <c r="R245" s="260" t="s">
        <v>149</v>
      </c>
      <c r="S245" s="260"/>
      <c r="T245" s="260" t="s">
        <v>150</v>
      </c>
      <c r="U245" s="260"/>
      <c r="V245" s="245" t="s">
        <v>151</v>
      </c>
      <c r="W245" s="258"/>
      <c r="X245" s="245" t="s">
        <v>152</v>
      </c>
      <c r="Y245" s="258"/>
      <c r="Z245" s="245" t="s">
        <v>21</v>
      </c>
      <c r="AA245" s="258"/>
      <c r="AB245" s="245" t="s">
        <v>153</v>
      </c>
      <c r="AC245" s="281"/>
    </row>
    <row r="246" spans="1:60" ht="15" customHeight="1" thickBot="1">
      <c r="A246" s="257"/>
      <c r="B246" s="3" t="s">
        <v>12</v>
      </c>
      <c r="C246" s="4" t="s">
        <v>13</v>
      </c>
      <c r="D246" s="4" t="s">
        <v>12</v>
      </c>
      <c r="E246" s="4" t="s">
        <v>13</v>
      </c>
      <c r="F246" s="4" t="s">
        <v>12</v>
      </c>
      <c r="G246" s="4" t="s">
        <v>13</v>
      </c>
      <c r="H246" s="4" t="s">
        <v>12</v>
      </c>
      <c r="I246" s="4" t="s">
        <v>13</v>
      </c>
      <c r="J246" s="4" t="s">
        <v>12</v>
      </c>
      <c r="K246" s="4" t="s">
        <v>13</v>
      </c>
      <c r="L246" s="4" t="s">
        <v>12</v>
      </c>
      <c r="M246" s="4" t="s">
        <v>13</v>
      </c>
      <c r="N246" s="4" t="s">
        <v>12</v>
      </c>
      <c r="O246" s="4" t="s">
        <v>13</v>
      </c>
      <c r="P246" s="4" t="s">
        <v>12</v>
      </c>
      <c r="Q246" s="4" t="s">
        <v>13</v>
      </c>
      <c r="R246" s="4" t="s">
        <v>12</v>
      </c>
      <c r="S246" s="4" t="s">
        <v>13</v>
      </c>
      <c r="T246" s="4" t="s">
        <v>12</v>
      </c>
      <c r="U246" s="4" t="s">
        <v>13</v>
      </c>
      <c r="V246" s="4" t="s">
        <v>12</v>
      </c>
      <c r="W246" s="4" t="s">
        <v>13</v>
      </c>
      <c r="X246" s="4" t="s">
        <v>12</v>
      </c>
      <c r="Y246" s="4" t="s">
        <v>13</v>
      </c>
      <c r="Z246" s="4" t="s">
        <v>12</v>
      </c>
      <c r="AA246" s="4" t="s">
        <v>13</v>
      </c>
      <c r="AB246" s="4" t="s">
        <v>12</v>
      </c>
      <c r="AC246" s="5" t="s">
        <v>13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60" ht="15" customHeight="1" thickTop="1">
      <c r="A247" s="33" t="s">
        <v>62</v>
      </c>
      <c r="B247" s="36">
        <v>5.5</v>
      </c>
      <c r="C247" s="37">
        <v>1.29</v>
      </c>
      <c r="D247" s="37">
        <v>6.5</v>
      </c>
      <c r="E247" s="37">
        <v>1</v>
      </c>
      <c r="F247" s="37">
        <v>6.5</v>
      </c>
      <c r="G247" s="37">
        <v>1</v>
      </c>
      <c r="H247" s="37">
        <v>6.5</v>
      </c>
      <c r="I247" s="37">
        <v>0.57999999999999996</v>
      </c>
      <c r="J247" s="37">
        <v>4.75</v>
      </c>
      <c r="K247" s="37">
        <v>1.89</v>
      </c>
      <c r="L247" s="37">
        <v>6</v>
      </c>
      <c r="M247" s="37">
        <v>0.82</v>
      </c>
      <c r="N247" s="37">
        <v>6.5</v>
      </c>
      <c r="O247" s="37">
        <v>0.57999999999999996</v>
      </c>
      <c r="P247" s="37">
        <v>6.25</v>
      </c>
      <c r="Q247" s="37">
        <v>0.5</v>
      </c>
      <c r="R247" s="37">
        <v>4.75</v>
      </c>
      <c r="S247" s="37">
        <v>0.5</v>
      </c>
      <c r="T247" s="37">
        <v>5.25</v>
      </c>
      <c r="U247" s="37">
        <v>0.96</v>
      </c>
      <c r="V247" s="37">
        <v>3.25</v>
      </c>
      <c r="W247" s="37">
        <v>1.71</v>
      </c>
      <c r="X247" s="37">
        <v>6.33</v>
      </c>
      <c r="Y247" s="37">
        <v>0.57999999999999996</v>
      </c>
      <c r="Z247" s="37">
        <v>3.5</v>
      </c>
      <c r="AA247" s="37">
        <v>1.73</v>
      </c>
      <c r="AB247" s="37">
        <v>4.25</v>
      </c>
      <c r="AC247" s="24">
        <v>1.5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5" customHeight="1">
      <c r="A248" s="34" t="s">
        <v>63</v>
      </c>
      <c r="B248" s="38">
        <v>5.75</v>
      </c>
      <c r="C248" s="39">
        <v>1.1399999999999999</v>
      </c>
      <c r="D248" s="39">
        <v>5.08</v>
      </c>
      <c r="E248" s="39">
        <v>2.02</v>
      </c>
      <c r="F248" s="39">
        <v>5.25</v>
      </c>
      <c r="G248" s="39">
        <v>1.71</v>
      </c>
      <c r="H248" s="39">
        <v>5.5</v>
      </c>
      <c r="I248" s="39">
        <v>1.31</v>
      </c>
      <c r="J248" s="39">
        <v>4.58</v>
      </c>
      <c r="K248" s="39">
        <v>1.88</v>
      </c>
      <c r="L248" s="39">
        <v>5.25</v>
      </c>
      <c r="M248" s="39">
        <v>1.22</v>
      </c>
      <c r="N248" s="39">
        <v>5.83</v>
      </c>
      <c r="O248" s="39">
        <v>1.34</v>
      </c>
      <c r="P248" s="39">
        <v>5.75</v>
      </c>
      <c r="Q248" s="39">
        <v>1.29</v>
      </c>
      <c r="R248" s="39">
        <v>4.5</v>
      </c>
      <c r="S248" s="39">
        <v>1.31</v>
      </c>
      <c r="T248" s="39">
        <v>5.08</v>
      </c>
      <c r="U248" s="39">
        <v>1.73</v>
      </c>
      <c r="V248" s="39">
        <v>4</v>
      </c>
      <c r="W248" s="39">
        <v>1.54</v>
      </c>
      <c r="X248" s="39">
        <v>4.5</v>
      </c>
      <c r="Y248" s="39">
        <v>2.08</v>
      </c>
      <c r="Z248" s="39">
        <v>4</v>
      </c>
      <c r="AA248" s="39">
        <v>1.48</v>
      </c>
      <c r="AB248" s="39">
        <v>4.58</v>
      </c>
      <c r="AC248" s="25">
        <v>1.1599999999999999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5" customHeight="1" thickBot="1">
      <c r="A249" s="35" t="s">
        <v>64</v>
      </c>
      <c r="B249" s="40">
        <v>5.69</v>
      </c>
      <c r="C249" s="41">
        <v>1.1399999999999999</v>
      </c>
      <c r="D249" s="41">
        <v>5.44</v>
      </c>
      <c r="E249" s="41">
        <v>1.9</v>
      </c>
      <c r="F249" s="41">
        <v>5.56</v>
      </c>
      <c r="G249" s="41">
        <v>1.63</v>
      </c>
      <c r="H249" s="41">
        <v>5.75</v>
      </c>
      <c r="I249" s="41">
        <v>1.24</v>
      </c>
      <c r="J249" s="41">
        <v>4.63</v>
      </c>
      <c r="K249" s="41">
        <v>1.82</v>
      </c>
      <c r="L249" s="41">
        <v>5.44</v>
      </c>
      <c r="M249" s="41">
        <v>1.1499999999999999</v>
      </c>
      <c r="N249" s="41">
        <v>6</v>
      </c>
      <c r="O249" s="41">
        <v>1.21</v>
      </c>
      <c r="P249" s="41">
        <v>5.88</v>
      </c>
      <c r="Q249" s="41">
        <v>1.1499999999999999</v>
      </c>
      <c r="R249" s="41">
        <v>4.5599999999999996</v>
      </c>
      <c r="S249" s="41">
        <v>1.1499999999999999</v>
      </c>
      <c r="T249" s="41">
        <v>5.13</v>
      </c>
      <c r="U249" s="41">
        <v>1.54</v>
      </c>
      <c r="V249" s="41">
        <v>3.81</v>
      </c>
      <c r="W249" s="41">
        <v>1.56</v>
      </c>
      <c r="X249" s="41">
        <v>5.29</v>
      </c>
      <c r="Y249" s="41">
        <v>1.8</v>
      </c>
      <c r="Z249" s="41">
        <v>3.87</v>
      </c>
      <c r="AA249" s="41">
        <v>1.5</v>
      </c>
      <c r="AB249" s="41">
        <v>4.5</v>
      </c>
      <c r="AC249" s="26">
        <v>1.21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5" customHeight="1" thickTop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172"/>
      <c r="AE250" s="17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60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60" ht="15" customHeight="1" thickBot="1">
      <c r="A252" s="346" t="s">
        <v>203</v>
      </c>
      <c r="B252" s="346"/>
      <c r="C252" s="346"/>
      <c r="D252" s="346"/>
      <c r="E252" s="346"/>
      <c r="F252" s="346"/>
      <c r="G252" s="346"/>
      <c r="H252" s="346"/>
      <c r="I252" s="346"/>
      <c r="J252" s="346"/>
      <c r="K252" s="346"/>
      <c r="L252" s="2"/>
      <c r="M252" s="2"/>
      <c r="N252" s="2"/>
      <c r="O252" s="2"/>
      <c r="P252" s="2"/>
      <c r="Q252" s="2"/>
      <c r="R252" s="2"/>
      <c r="S252" s="2"/>
      <c r="T252" s="2"/>
      <c r="U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1:60" ht="15" customHeight="1" thickTop="1">
      <c r="A253" s="266"/>
      <c r="B253" s="326" t="s">
        <v>204</v>
      </c>
      <c r="C253" s="327"/>
      <c r="D253" s="327"/>
      <c r="E253" s="327"/>
      <c r="F253" s="327"/>
      <c r="G253" s="327"/>
      <c r="H253" s="327"/>
      <c r="I253" s="327"/>
      <c r="J253" s="327"/>
      <c r="K253" s="328"/>
      <c r="L253" s="2"/>
      <c r="M253" s="2"/>
      <c r="N253" s="2"/>
      <c r="O253" s="2"/>
      <c r="P253" s="2"/>
      <c r="Q253" s="2"/>
      <c r="R253" s="2"/>
      <c r="S253" s="2"/>
      <c r="T253" s="2"/>
      <c r="U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1:60" ht="30" customHeight="1">
      <c r="A254" s="267"/>
      <c r="B254" s="289" t="s">
        <v>205</v>
      </c>
      <c r="C254" s="253"/>
      <c r="D254" s="253" t="s">
        <v>206</v>
      </c>
      <c r="E254" s="253"/>
      <c r="F254" s="290" t="s">
        <v>207</v>
      </c>
      <c r="G254" s="291"/>
      <c r="H254" s="253" t="s">
        <v>208</v>
      </c>
      <c r="I254" s="253"/>
      <c r="J254" s="253" t="s">
        <v>209</v>
      </c>
      <c r="K254" s="292"/>
      <c r="L254" s="2"/>
      <c r="M254" s="2"/>
      <c r="N254" s="2"/>
      <c r="O254" s="2"/>
      <c r="P254" s="2"/>
      <c r="Q254" s="2"/>
      <c r="R254" s="2"/>
      <c r="S254" s="2"/>
      <c r="T254" s="2"/>
      <c r="U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1:60" ht="15" customHeight="1" thickBot="1">
      <c r="A255" s="268"/>
      <c r="B255" s="47" t="s">
        <v>1</v>
      </c>
      <c r="C255" s="48" t="s">
        <v>6</v>
      </c>
      <c r="D255" s="48" t="s">
        <v>1</v>
      </c>
      <c r="E255" s="48" t="s">
        <v>6</v>
      </c>
      <c r="F255" s="48" t="s">
        <v>1</v>
      </c>
      <c r="G255" s="48" t="s">
        <v>6</v>
      </c>
      <c r="H255" s="48" t="s">
        <v>1</v>
      </c>
      <c r="I255" s="48" t="s">
        <v>6</v>
      </c>
      <c r="J255" s="48" t="s">
        <v>1</v>
      </c>
      <c r="K255" s="49" t="s">
        <v>6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1:60" ht="15" customHeight="1" thickTop="1">
      <c r="A256" s="45" t="s">
        <v>62</v>
      </c>
      <c r="B256" s="50">
        <v>1</v>
      </c>
      <c r="C256" s="51">
        <v>0.25</v>
      </c>
      <c r="D256" s="52">
        <v>0</v>
      </c>
      <c r="E256" s="51">
        <v>0</v>
      </c>
      <c r="F256" s="52">
        <v>0</v>
      </c>
      <c r="G256" s="51">
        <v>0</v>
      </c>
      <c r="H256" s="52">
        <v>2</v>
      </c>
      <c r="I256" s="51">
        <v>0.5</v>
      </c>
      <c r="J256" s="52">
        <v>1</v>
      </c>
      <c r="K256" s="53">
        <v>0.25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1:60" ht="15" customHeight="1">
      <c r="A257" s="56" t="s">
        <v>63</v>
      </c>
      <c r="B257" s="58">
        <v>3</v>
      </c>
      <c r="C257" s="59">
        <v>0.25</v>
      </c>
      <c r="D257" s="60">
        <v>2</v>
      </c>
      <c r="E257" s="59">
        <v>0.16669999999999999</v>
      </c>
      <c r="F257" s="60">
        <v>4</v>
      </c>
      <c r="G257" s="59">
        <v>0.33329999999999999</v>
      </c>
      <c r="H257" s="60">
        <v>1</v>
      </c>
      <c r="I257" s="59">
        <v>8.3299999999999999E-2</v>
      </c>
      <c r="J257" s="60">
        <v>2</v>
      </c>
      <c r="K257" s="61">
        <v>0.16669999999999999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5" customHeight="1" thickBot="1">
      <c r="A258" s="46" t="s">
        <v>64</v>
      </c>
      <c r="B258" s="112">
        <f>SUM(B256:B257)</f>
        <v>4</v>
      </c>
      <c r="C258" s="113">
        <f>B258/$B$17</f>
        <v>0.25</v>
      </c>
      <c r="D258" s="114">
        <f>SUM(D256:D257)</f>
        <v>2</v>
      </c>
      <c r="E258" s="113">
        <f>D258/$B$17</f>
        <v>0.125</v>
      </c>
      <c r="F258" s="114">
        <f>SUM(F256:F257)</f>
        <v>4</v>
      </c>
      <c r="G258" s="113">
        <f>F258/$B$17</f>
        <v>0.25</v>
      </c>
      <c r="H258" s="114">
        <f>SUM(H256:H257)</f>
        <v>3</v>
      </c>
      <c r="I258" s="113">
        <f>H258/$B$17</f>
        <v>0.1875</v>
      </c>
      <c r="J258" s="114">
        <f>SUM(J256:J257)</f>
        <v>3</v>
      </c>
      <c r="K258" s="113">
        <f>J258/$B$17</f>
        <v>0.1875</v>
      </c>
      <c r="L258" s="115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5" customHeight="1" thickTop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5" customHeight="1" thickBot="1">
      <c r="A261" s="235" t="s">
        <v>154</v>
      </c>
      <c r="B261" s="235"/>
      <c r="C261" s="235"/>
      <c r="D261" s="235"/>
      <c r="E261" s="235"/>
      <c r="F261" s="235"/>
      <c r="G261" s="235"/>
      <c r="H261" s="235"/>
      <c r="I261" s="235"/>
      <c r="J261" s="235"/>
      <c r="K261" s="235"/>
      <c r="L261" s="235"/>
      <c r="M261" s="235"/>
      <c r="N261" s="235"/>
      <c r="O261" s="235"/>
      <c r="P261" s="2"/>
      <c r="Q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5" customHeight="1" thickTop="1">
      <c r="A262" s="30"/>
      <c r="B262" s="238" t="s">
        <v>155</v>
      </c>
      <c r="C262" s="239"/>
      <c r="D262" s="239"/>
      <c r="E262" s="239"/>
      <c r="F262" s="239"/>
      <c r="G262" s="279"/>
      <c r="H262" s="278" t="s">
        <v>261</v>
      </c>
      <c r="I262" s="239"/>
      <c r="J262" s="239"/>
      <c r="K262" s="239"/>
      <c r="L262" s="239"/>
      <c r="M262" s="239"/>
      <c r="N262" s="239"/>
      <c r="O262" s="280"/>
      <c r="P262" s="2"/>
      <c r="Q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5" customHeight="1">
      <c r="A263" s="31"/>
      <c r="B263" s="262" t="s">
        <v>156</v>
      </c>
      <c r="C263" s="261"/>
      <c r="D263" s="261" t="s">
        <v>157</v>
      </c>
      <c r="E263" s="261"/>
      <c r="F263" s="245" t="s">
        <v>158</v>
      </c>
      <c r="G263" s="258"/>
      <c r="H263" s="261" t="s">
        <v>159</v>
      </c>
      <c r="I263" s="261"/>
      <c r="J263" s="261" t="s">
        <v>160</v>
      </c>
      <c r="K263" s="261"/>
      <c r="L263" s="245" t="s">
        <v>161</v>
      </c>
      <c r="M263" s="258"/>
      <c r="N263" s="261" t="s">
        <v>162</v>
      </c>
      <c r="O263" s="288"/>
      <c r="P263" s="2"/>
      <c r="Q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5" customHeight="1" thickBot="1">
      <c r="A264" s="32"/>
      <c r="B264" s="3" t="s">
        <v>1</v>
      </c>
      <c r="C264" s="4" t="s">
        <v>6</v>
      </c>
      <c r="D264" s="4" t="s">
        <v>1</v>
      </c>
      <c r="E264" s="4" t="s">
        <v>6</v>
      </c>
      <c r="F264" s="4" t="s">
        <v>1</v>
      </c>
      <c r="G264" s="4" t="s">
        <v>6</v>
      </c>
      <c r="H264" s="4" t="s">
        <v>1</v>
      </c>
      <c r="I264" s="4" t="s">
        <v>6</v>
      </c>
      <c r="J264" s="4" t="s">
        <v>1</v>
      </c>
      <c r="K264" s="4" t="s">
        <v>6</v>
      </c>
      <c r="L264" s="4" t="s">
        <v>1</v>
      </c>
      <c r="M264" s="4" t="s">
        <v>6</v>
      </c>
      <c r="N264" s="4" t="s">
        <v>1</v>
      </c>
      <c r="O264" s="5" t="s">
        <v>6</v>
      </c>
      <c r="P264" s="2"/>
      <c r="Q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5" customHeight="1" thickTop="1">
      <c r="A265" s="33" t="s">
        <v>62</v>
      </c>
      <c r="B265" s="6">
        <v>4</v>
      </c>
      <c r="C265" s="7">
        <v>1</v>
      </c>
      <c r="D265" s="8">
        <v>0</v>
      </c>
      <c r="E265" s="7">
        <v>0</v>
      </c>
      <c r="F265" s="8">
        <v>0</v>
      </c>
      <c r="G265" s="7">
        <v>0</v>
      </c>
      <c r="H265" s="8">
        <v>0</v>
      </c>
      <c r="I265" s="7">
        <v>0</v>
      </c>
      <c r="J265" s="8">
        <v>0</v>
      </c>
      <c r="K265" s="7">
        <v>0</v>
      </c>
      <c r="L265" s="8">
        <v>0</v>
      </c>
      <c r="M265" s="7">
        <v>0</v>
      </c>
      <c r="N265" s="8">
        <v>0</v>
      </c>
      <c r="O265" s="9">
        <v>0</v>
      </c>
      <c r="P265" s="2"/>
      <c r="Q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5" customHeight="1">
      <c r="A266" s="34" t="s">
        <v>63</v>
      </c>
      <c r="B266" s="10">
        <v>12</v>
      </c>
      <c r="C266" s="11">
        <v>1</v>
      </c>
      <c r="D266" s="12">
        <v>0</v>
      </c>
      <c r="E266" s="11">
        <v>0</v>
      </c>
      <c r="F266" s="12">
        <v>0</v>
      </c>
      <c r="G266" s="11">
        <v>0</v>
      </c>
      <c r="H266" s="12">
        <v>0</v>
      </c>
      <c r="I266" s="11">
        <v>0</v>
      </c>
      <c r="J266" s="12">
        <v>0</v>
      </c>
      <c r="K266" s="11">
        <v>0</v>
      </c>
      <c r="L266" s="12">
        <v>0</v>
      </c>
      <c r="M266" s="11">
        <v>0</v>
      </c>
      <c r="N266" s="12">
        <v>0</v>
      </c>
      <c r="O266" s="14">
        <v>0</v>
      </c>
      <c r="P266" s="2"/>
      <c r="Q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5" customHeight="1" thickBot="1">
      <c r="A267" s="35" t="s">
        <v>64</v>
      </c>
      <c r="B267" s="112">
        <f>SUM(B265:B266)</f>
        <v>16</v>
      </c>
      <c r="C267" s="113">
        <f>B267/$B$17</f>
        <v>1</v>
      </c>
      <c r="D267" s="114">
        <f>SUM(D265:D266)</f>
        <v>0</v>
      </c>
      <c r="E267" s="113">
        <f>D267/$B$17</f>
        <v>0</v>
      </c>
      <c r="F267" s="114">
        <f>SUM(F265:F266)</f>
        <v>0</v>
      </c>
      <c r="G267" s="113">
        <f>F267/$B$17</f>
        <v>0</v>
      </c>
      <c r="H267" s="114">
        <f>SUM(H265:H266)</f>
        <v>0</v>
      </c>
      <c r="I267" s="113">
        <f>H267/$B$17</f>
        <v>0</v>
      </c>
      <c r="J267" s="114">
        <f>SUM(J265:J266)</f>
        <v>0</v>
      </c>
      <c r="K267" s="198">
        <f>J267/$B$17</f>
        <v>0</v>
      </c>
      <c r="L267" s="112">
        <f>SUM(L265:L266)</f>
        <v>0</v>
      </c>
      <c r="M267" s="113">
        <f>L267/$B$17</f>
        <v>0</v>
      </c>
      <c r="N267" s="114">
        <f>SUM(N265:N266)</f>
        <v>0</v>
      </c>
      <c r="O267" s="108">
        <f>N267/$B$17</f>
        <v>0</v>
      </c>
      <c r="P267" s="19"/>
      <c r="Q267" s="20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5" customHeight="1" thickTop="1">
      <c r="A268" s="153" t="s">
        <v>262</v>
      </c>
      <c r="B268" s="57"/>
      <c r="C268" s="135"/>
      <c r="D268" s="136"/>
      <c r="E268" s="135"/>
      <c r="F268" s="136"/>
      <c r="G268" s="135"/>
      <c r="H268" s="136"/>
      <c r="I268" s="135"/>
      <c r="J268" s="136"/>
      <c r="K268" s="135"/>
      <c r="L268" s="136"/>
      <c r="M268" s="135"/>
      <c r="N268" s="136"/>
      <c r="O268" s="135"/>
      <c r="P268" s="136"/>
      <c r="Q268" s="137"/>
      <c r="R268" s="137"/>
      <c r="S268" s="137"/>
      <c r="T268" s="137"/>
      <c r="U268" s="137"/>
      <c r="V268" s="101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60" ht="15" customHeight="1">
      <c r="A269" s="153"/>
      <c r="B269" s="57"/>
      <c r="C269" s="135"/>
      <c r="D269" s="136"/>
      <c r="E269" s="135"/>
      <c r="F269" s="136"/>
      <c r="G269" s="135"/>
      <c r="H269" s="136"/>
      <c r="I269" s="135"/>
      <c r="J269" s="136"/>
      <c r="K269" s="135"/>
      <c r="L269" s="136"/>
      <c r="M269" s="135"/>
      <c r="N269" s="136"/>
      <c r="O269" s="135"/>
      <c r="P269" s="136"/>
      <c r="Q269" s="137"/>
      <c r="R269" s="137"/>
      <c r="S269" s="137"/>
      <c r="T269" s="137"/>
      <c r="U269" s="137"/>
      <c r="V269" s="101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60" ht="15" customHeight="1">
      <c r="A270" s="153"/>
      <c r="B270" s="57"/>
      <c r="C270" s="135"/>
      <c r="D270" s="136"/>
      <c r="E270" s="135"/>
      <c r="F270" s="136"/>
      <c r="G270" s="135"/>
      <c r="H270" s="136"/>
      <c r="I270" s="135"/>
      <c r="J270" s="136"/>
      <c r="K270" s="135"/>
      <c r="L270" s="136"/>
      <c r="M270" s="135"/>
      <c r="N270" s="136"/>
      <c r="O270" s="135"/>
      <c r="P270" s="136"/>
      <c r="Q270" s="137"/>
      <c r="R270" s="137"/>
      <c r="S270" s="137"/>
      <c r="T270" s="137"/>
      <c r="U270" s="137"/>
      <c r="V270" s="101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60" ht="15" customHeight="1" thickBot="1">
      <c r="A271" s="235" t="s">
        <v>154</v>
      </c>
      <c r="B271" s="235"/>
      <c r="C271" s="235"/>
      <c r="D271" s="235"/>
      <c r="E271" s="235"/>
      <c r="F271" s="235"/>
      <c r="G271" s="235"/>
      <c r="H271" s="136"/>
      <c r="I271" s="135"/>
      <c r="J271" s="136"/>
      <c r="K271" s="135"/>
      <c r="L271" s="136"/>
      <c r="M271" s="135"/>
      <c r="N271" s="136"/>
      <c r="O271" s="135"/>
      <c r="P271" s="136"/>
      <c r="Q271" s="137"/>
      <c r="R271" s="137"/>
      <c r="S271" s="137"/>
      <c r="T271" s="137"/>
      <c r="U271" s="137"/>
      <c r="V271" s="101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60" ht="15" customHeight="1" thickTop="1">
      <c r="A272" s="30"/>
      <c r="B272" s="238" t="s">
        <v>263</v>
      </c>
      <c r="C272" s="239"/>
      <c r="D272" s="239"/>
      <c r="E272" s="239"/>
      <c r="F272" s="239"/>
      <c r="G272" s="240"/>
      <c r="H272" s="2"/>
      <c r="I272" s="135"/>
      <c r="J272" s="136"/>
      <c r="K272" s="135"/>
      <c r="L272" s="136"/>
      <c r="M272" s="135"/>
      <c r="N272" s="136"/>
      <c r="O272" s="135"/>
      <c r="P272" s="136"/>
      <c r="Q272" s="137"/>
      <c r="R272" s="137"/>
      <c r="S272" s="137"/>
      <c r="T272" s="137"/>
      <c r="U272" s="137"/>
      <c r="V272" s="101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60" ht="30" customHeight="1">
      <c r="A273" s="31"/>
      <c r="B273" s="241" t="s">
        <v>268</v>
      </c>
      <c r="C273" s="242"/>
      <c r="D273" s="243" t="s">
        <v>163</v>
      </c>
      <c r="E273" s="244"/>
      <c r="F273" s="245" t="s">
        <v>10</v>
      </c>
      <c r="G273" s="246"/>
      <c r="H273" s="2"/>
      <c r="I273" s="135"/>
      <c r="J273" s="136"/>
      <c r="K273" s="135"/>
      <c r="L273" s="136"/>
      <c r="M273" s="135"/>
      <c r="N273" s="136"/>
      <c r="O273" s="135"/>
      <c r="P273" s="136"/>
      <c r="Q273" s="137"/>
      <c r="R273" s="137"/>
      <c r="S273" s="137"/>
      <c r="T273" s="137"/>
      <c r="U273" s="137"/>
      <c r="V273" s="101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60" ht="15" customHeight="1" thickBot="1">
      <c r="A274" s="32"/>
      <c r="B274" s="4" t="s">
        <v>1</v>
      </c>
      <c r="C274" s="4" t="s">
        <v>6</v>
      </c>
      <c r="D274" s="4" t="s">
        <v>1</v>
      </c>
      <c r="E274" s="4" t="s">
        <v>6</v>
      </c>
      <c r="F274" s="4" t="s">
        <v>1</v>
      </c>
      <c r="G274" s="105" t="s">
        <v>6</v>
      </c>
      <c r="H274" s="2"/>
      <c r="I274" s="135"/>
      <c r="J274" s="136"/>
      <c r="K274" s="135"/>
      <c r="L274" s="136"/>
      <c r="M274" s="135"/>
      <c r="N274" s="136"/>
      <c r="O274" s="135"/>
      <c r="P274" s="136"/>
      <c r="Q274" s="137"/>
      <c r="R274" s="137"/>
      <c r="S274" s="137"/>
      <c r="T274" s="137"/>
      <c r="U274" s="137"/>
      <c r="V274" s="101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60" ht="15" customHeight="1" thickTop="1">
      <c r="A275" s="33" t="s">
        <v>62</v>
      </c>
      <c r="B275" s="90">
        <v>0</v>
      </c>
      <c r="C275" s="210">
        <v>0</v>
      </c>
      <c r="D275" s="90">
        <v>0</v>
      </c>
      <c r="E275" s="210">
        <v>0</v>
      </c>
      <c r="F275" s="90">
        <v>0</v>
      </c>
      <c r="G275" s="211">
        <v>0</v>
      </c>
      <c r="H275" s="2"/>
      <c r="I275" s="135"/>
      <c r="J275" s="136"/>
      <c r="K275" s="135"/>
      <c r="L275" s="136"/>
      <c r="M275" s="135"/>
      <c r="N275" s="136"/>
      <c r="O275" s="135"/>
      <c r="P275" s="136"/>
      <c r="Q275" s="137"/>
      <c r="R275" s="137"/>
      <c r="S275" s="137"/>
      <c r="T275" s="137"/>
      <c r="U275" s="137"/>
      <c r="V275" s="101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60" ht="15" customHeight="1">
      <c r="A276" s="34" t="s">
        <v>63</v>
      </c>
      <c r="B276" s="91">
        <v>0</v>
      </c>
      <c r="C276" s="212">
        <v>0</v>
      </c>
      <c r="D276" s="91">
        <v>0</v>
      </c>
      <c r="E276" s="212">
        <v>0</v>
      </c>
      <c r="F276" s="91">
        <v>0</v>
      </c>
      <c r="G276" s="213">
        <v>0</v>
      </c>
      <c r="H276" s="2"/>
      <c r="I276" s="135"/>
      <c r="J276" s="136"/>
      <c r="K276" s="135"/>
      <c r="L276" s="136"/>
      <c r="M276" s="135"/>
      <c r="N276" s="136"/>
      <c r="O276" s="135"/>
      <c r="P276" s="136"/>
      <c r="Q276" s="137"/>
      <c r="R276" s="137"/>
      <c r="S276" s="137"/>
      <c r="T276" s="137"/>
      <c r="U276" s="137"/>
      <c r="V276" s="101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60" ht="15" customHeight="1" thickBot="1">
      <c r="A277" s="35" t="s">
        <v>64</v>
      </c>
      <c r="B277" s="214">
        <f>SUM(B275:B276)</f>
        <v>0</v>
      </c>
      <c r="C277" s="215">
        <f>B277/$B$17</f>
        <v>0</v>
      </c>
      <c r="D277" s="214">
        <f>SUM(D275:D276)</f>
        <v>0</v>
      </c>
      <c r="E277" s="215">
        <f>D277/$B$17</f>
        <v>0</v>
      </c>
      <c r="F277" s="114">
        <f>SUM(F275:F276)</f>
        <v>0</v>
      </c>
      <c r="G277" s="108">
        <f>F277/$B$17</f>
        <v>0</v>
      </c>
      <c r="H277" s="2"/>
      <c r="I277" s="135"/>
      <c r="J277" s="136"/>
      <c r="K277" s="135"/>
      <c r="L277" s="136"/>
      <c r="M277" s="135"/>
      <c r="N277" s="136"/>
      <c r="O277" s="135"/>
      <c r="P277" s="136"/>
      <c r="Q277" s="137"/>
      <c r="R277" s="137"/>
      <c r="S277" s="137"/>
      <c r="T277" s="137"/>
      <c r="U277" s="137"/>
      <c r="V277" s="101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60" ht="15" customHeight="1" thickTop="1">
      <c r="A278" s="84" t="s">
        <v>262</v>
      </c>
      <c r="B278" s="18"/>
      <c r="C278" s="19"/>
      <c r="D278" s="20"/>
      <c r="E278" s="19"/>
      <c r="F278" s="136"/>
      <c r="G278" s="135"/>
      <c r="H278" s="2"/>
      <c r="I278" s="135"/>
      <c r="J278" s="136"/>
      <c r="K278" s="135"/>
      <c r="L278" s="136"/>
      <c r="M278" s="135"/>
      <c r="N278" s="136"/>
      <c r="O278" s="135"/>
      <c r="P278" s="136"/>
      <c r="Q278" s="137"/>
      <c r="R278" s="137"/>
      <c r="S278" s="137"/>
      <c r="T278" s="137"/>
      <c r="U278" s="137"/>
      <c r="V278" s="101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60" ht="15" customHeight="1">
      <c r="A279" s="85" t="s">
        <v>264</v>
      </c>
      <c r="B279" s="2"/>
      <c r="C279" s="2"/>
      <c r="D279" s="2"/>
      <c r="E279" s="2"/>
      <c r="F279" s="20"/>
      <c r="G279" s="19"/>
      <c r="H279" s="136"/>
      <c r="I279" s="135"/>
      <c r="J279" s="136"/>
      <c r="K279" s="135"/>
      <c r="L279" s="136"/>
      <c r="M279" s="135"/>
      <c r="N279" s="136"/>
      <c r="O279" s="135"/>
      <c r="P279" s="136"/>
      <c r="Q279" s="137"/>
      <c r="R279" s="137"/>
      <c r="S279" s="137"/>
      <c r="T279" s="137"/>
      <c r="U279" s="137"/>
      <c r="V279" s="101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60" ht="15" customHeight="1">
      <c r="H280" s="20"/>
      <c r="I280" s="19"/>
      <c r="J280" s="20"/>
      <c r="K280" s="19"/>
      <c r="L280" s="20"/>
      <c r="M280" s="19"/>
      <c r="N280" s="20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60" ht="15" customHeight="1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60" ht="15" customHeight="1" thickBot="1">
      <c r="A282" s="235" t="s">
        <v>265</v>
      </c>
      <c r="B282" s="235"/>
      <c r="C282" s="235"/>
      <c r="D282" s="235"/>
      <c r="E282" s="235"/>
      <c r="F282" s="235"/>
      <c r="G282" s="235"/>
      <c r="H282" s="235"/>
      <c r="I282" s="235"/>
      <c r="J282" s="235"/>
      <c r="K282" s="235"/>
      <c r="L282" s="235"/>
      <c r="M282" s="235"/>
      <c r="N282" s="235"/>
      <c r="O282" s="235"/>
      <c r="P282" s="2"/>
      <c r="Q282" s="62"/>
      <c r="R282" s="62"/>
      <c r="S282" s="62"/>
      <c r="T282" s="62"/>
      <c r="U282" s="6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60" ht="30" customHeight="1" thickTop="1">
      <c r="A283" s="30"/>
      <c r="B283" s="263" t="s">
        <v>164</v>
      </c>
      <c r="C283" s="264"/>
      <c r="D283" s="264" t="s">
        <v>22</v>
      </c>
      <c r="E283" s="264"/>
      <c r="F283" s="278" t="s">
        <v>165</v>
      </c>
      <c r="G283" s="279"/>
      <c r="H283" s="264" t="s">
        <v>166</v>
      </c>
      <c r="I283" s="264"/>
      <c r="J283" s="264" t="s">
        <v>167</v>
      </c>
      <c r="K283" s="264"/>
      <c r="L283" s="278" t="s">
        <v>168</v>
      </c>
      <c r="M283" s="279"/>
      <c r="N283" s="264" t="s">
        <v>169</v>
      </c>
      <c r="O283" s="309"/>
      <c r="P283" s="2"/>
      <c r="Q283" s="137"/>
      <c r="R283" s="62"/>
      <c r="S283" s="62"/>
      <c r="T283" s="62"/>
      <c r="U283" s="6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60" ht="15" customHeight="1" thickBot="1">
      <c r="A284" s="32"/>
      <c r="B284" s="3" t="s">
        <v>1</v>
      </c>
      <c r="C284" s="4" t="s">
        <v>6</v>
      </c>
      <c r="D284" s="4" t="s">
        <v>1</v>
      </c>
      <c r="E284" s="4" t="s">
        <v>6</v>
      </c>
      <c r="F284" s="4" t="s">
        <v>1</v>
      </c>
      <c r="G284" s="4" t="s">
        <v>6</v>
      </c>
      <c r="H284" s="4" t="s">
        <v>1</v>
      </c>
      <c r="I284" s="4" t="s">
        <v>6</v>
      </c>
      <c r="J284" s="4" t="s">
        <v>1</v>
      </c>
      <c r="K284" s="4" t="s">
        <v>6</v>
      </c>
      <c r="L284" s="4" t="s">
        <v>1</v>
      </c>
      <c r="M284" s="4" t="s">
        <v>6</v>
      </c>
      <c r="N284" s="4" t="s">
        <v>1</v>
      </c>
      <c r="O284" s="5" t="s">
        <v>6</v>
      </c>
      <c r="P284" s="2"/>
      <c r="Q284" s="62"/>
      <c r="R284" s="62"/>
      <c r="S284" s="62"/>
      <c r="T284" s="62"/>
      <c r="U284" s="6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60" ht="15" customHeight="1" thickTop="1">
      <c r="A285" s="33" t="s">
        <v>62</v>
      </c>
      <c r="B285" s="88">
        <v>0</v>
      </c>
      <c r="C285" s="218">
        <v>0</v>
      </c>
      <c r="D285" s="219">
        <v>0</v>
      </c>
      <c r="E285" s="222">
        <v>0</v>
      </c>
      <c r="F285" s="220">
        <v>0</v>
      </c>
      <c r="G285" s="222">
        <v>0</v>
      </c>
      <c r="H285" s="220">
        <v>0</v>
      </c>
      <c r="I285" s="222">
        <v>0</v>
      </c>
      <c r="J285" s="220">
        <v>0</v>
      </c>
      <c r="K285" s="222">
        <v>0</v>
      </c>
      <c r="L285" s="220">
        <v>0</v>
      </c>
      <c r="M285" s="222">
        <v>0</v>
      </c>
      <c r="N285" s="220">
        <v>0</v>
      </c>
      <c r="O285" s="211">
        <v>0</v>
      </c>
      <c r="P285" s="2"/>
      <c r="Q285" s="62"/>
      <c r="R285" s="62"/>
      <c r="S285" s="62"/>
      <c r="T285" s="62"/>
      <c r="U285" s="6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60" ht="15" customHeight="1">
      <c r="A286" s="34" t="s">
        <v>63</v>
      </c>
      <c r="B286" s="89">
        <v>0</v>
      </c>
      <c r="C286" s="216">
        <v>0</v>
      </c>
      <c r="D286" s="217">
        <v>0</v>
      </c>
      <c r="E286" s="223">
        <v>0</v>
      </c>
      <c r="F286" s="221">
        <v>0</v>
      </c>
      <c r="G286" s="223">
        <v>0</v>
      </c>
      <c r="H286" s="221">
        <v>0</v>
      </c>
      <c r="I286" s="223">
        <v>0</v>
      </c>
      <c r="J286" s="221">
        <v>0</v>
      </c>
      <c r="K286" s="223">
        <v>0</v>
      </c>
      <c r="L286" s="221">
        <v>0</v>
      </c>
      <c r="M286" s="223">
        <v>0</v>
      </c>
      <c r="N286" s="221">
        <v>0</v>
      </c>
      <c r="O286" s="213">
        <v>0</v>
      </c>
      <c r="P286" s="2"/>
      <c r="Q286" s="62"/>
      <c r="R286" s="62"/>
      <c r="S286" s="62"/>
      <c r="T286" s="62"/>
      <c r="U286" s="6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5" customHeight="1" thickBot="1">
      <c r="A287" s="35" t="s">
        <v>64</v>
      </c>
      <c r="B287" s="112">
        <f>SUM(B285:B286)</f>
        <v>0</v>
      </c>
      <c r="C287" s="113">
        <f>B287/$B$17</f>
        <v>0</v>
      </c>
      <c r="D287" s="114">
        <f>SUM(D285:D286)</f>
        <v>0</v>
      </c>
      <c r="E287" s="113">
        <f>D287/$B$17</f>
        <v>0</v>
      </c>
      <c r="F287" s="114">
        <f>SUM(F285:F286)</f>
        <v>0</v>
      </c>
      <c r="G287" s="113">
        <f>F287/$B$17</f>
        <v>0</v>
      </c>
      <c r="H287" s="114">
        <f>SUM(H285:H286)</f>
        <v>0</v>
      </c>
      <c r="I287" s="113">
        <f>H287/$B$17</f>
        <v>0</v>
      </c>
      <c r="J287" s="114">
        <f>SUM(J285:J286)</f>
        <v>0</v>
      </c>
      <c r="K287" s="113">
        <f>J287/$B$17</f>
        <v>0</v>
      </c>
      <c r="L287" s="114">
        <f>SUM(L285:L286)</f>
        <v>0</v>
      </c>
      <c r="M287" s="113">
        <f>L287/$B$17</f>
        <v>0</v>
      </c>
      <c r="N287" s="114">
        <f>SUM(N285:N286)</f>
        <v>0</v>
      </c>
      <c r="O287" s="108">
        <f>N287/$B$17</f>
        <v>0</v>
      </c>
      <c r="P287" s="2"/>
      <c r="Q287" s="62"/>
      <c r="R287" s="62"/>
      <c r="S287" s="62"/>
      <c r="T287" s="62"/>
      <c r="U287" s="6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5" customHeight="1" thickTop="1">
      <c r="A288" s="84" t="s">
        <v>262</v>
      </c>
      <c r="B288" s="18"/>
      <c r="C288" s="19"/>
      <c r="D288" s="20"/>
      <c r="E288" s="19"/>
      <c r="F288" s="20"/>
      <c r="G288" s="19"/>
      <c r="H288" s="20"/>
      <c r="I288" s="19"/>
      <c r="J288" s="20"/>
      <c r="K288" s="19"/>
      <c r="L288" s="20"/>
      <c r="M288" s="19"/>
      <c r="N288" s="20"/>
      <c r="O288" s="19"/>
      <c r="P288" s="20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60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60" ht="30" customHeight="1" thickBot="1">
      <c r="A290" s="235" t="s">
        <v>170</v>
      </c>
      <c r="B290" s="235"/>
      <c r="C290" s="235"/>
      <c r="D290" s="235"/>
      <c r="E290" s="235"/>
      <c r="F290" s="235"/>
      <c r="G290" s="235"/>
      <c r="H290" s="235"/>
      <c r="I290" s="235"/>
      <c r="J290" s="235"/>
      <c r="K290" s="235"/>
      <c r="L290" s="235"/>
      <c r="M290" s="235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60" ht="15" customHeight="1" thickTop="1">
      <c r="A291" s="30"/>
      <c r="B291" s="238" t="s">
        <v>211</v>
      </c>
      <c r="C291" s="239"/>
      <c r="D291" s="239"/>
      <c r="E291" s="239"/>
      <c r="F291" s="239"/>
      <c r="G291" s="279"/>
      <c r="H291" s="278" t="s">
        <v>172</v>
      </c>
      <c r="I291" s="239"/>
      <c r="J291" s="239"/>
      <c r="K291" s="239"/>
      <c r="L291" s="239"/>
      <c r="M291" s="28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60" ht="26.25" customHeight="1">
      <c r="A292" s="31"/>
      <c r="B292" s="262" t="s">
        <v>9</v>
      </c>
      <c r="C292" s="261"/>
      <c r="D292" s="261" t="s">
        <v>173</v>
      </c>
      <c r="E292" s="261"/>
      <c r="F292" s="329" t="s">
        <v>174</v>
      </c>
      <c r="G292" s="330"/>
      <c r="H292" s="261" t="s">
        <v>9</v>
      </c>
      <c r="I292" s="261"/>
      <c r="J292" s="261" t="s">
        <v>175</v>
      </c>
      <c r="K292" s="261"/>
      <c r="L292" s="344" t="s">
        <v>176</v>
      </c>
      <c r="M292" s="345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60" ht="15" customHeight="1" thickBot="1">
      <c r="A293" s="32"/>
      <c r="B293" s="3" t="s">
        <v>1</v>
      </c>
      <c r="C293" s="4" t="s">
        <v>6</v>
      </c>
      <c r="D293" s="4" t="s">
        <v>1</v>
      </c>
      <c r="E293" s="4" t="s">
        <v>6</v>
      </c>
      <c r="F293" s="4" t="s">
        <v>1</v>
      </c>
      <c r="G293" s="4" t="s">
        <v>6</v>
      </c>
      <c r="H293" s="4" t="s">
        <v>1</v>
      </c>
      <c r="I293" s="4" t="s">
        <v>6</v>
      </c>
      <c r="J293" s="4" t="s">
        <v>1</v>
      </c>
      <c r="K293" s="4" t="s">
        <v>6</v>
      </c>
      <c r="L293" s="4" t="s">
        <v>1</v>
      </c>
      <c r="M293" s="5" t="s">
        <v>6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60" ht="15" customHeight="1" thickTop="1">
      <c r="A294" s="33" t="s">
        <v>62</v>
      </c>
      <c r="B294" s="6">
        <v>3</v>
      </c>
      <c r="C294" s="7">
        <v>0.75</v>
      </c>
      <c r="D294" s="8">
        <v>0</v>
      </c>
      <c r="E294" s="7">
        <v>0</v>
      </c>
      <c r="F294" s="8">
        <v>1</v>
      </c>
      <c r="G294" s="7">
        <v>0.25</v>
      </c>
      <c r="H294" s="8">
        <v>4</v>
      </c>
      <c r="I294" s="7">
        <v>1</v>
      </c>
      <c r="J294" s="8">
        <v>0</v>
      </c>
      <c r="K294" s="7">
        <v>0</v>
      </c>
      <c r="L294" s="8">
        <v>0</v>
      </c>
      <c r="M294" s="9"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60" ht="15" customHeight="1">
      <c r="A295" s="34" t="s">
        <v>63</v>
      </c>
      <c r="B295" s="10">
        <v>7</v>
      </c>
      <c r="C295" s="11">
        <v>0.58330000000000004</v>
      </c>
      <c r="D295" s="12">
        <v>0</v>
      </c>
      <c r="E295" s="11">
        <v>0</v>
      </c>
      <c r="F295" s="12">
        <v>5</v>
      </c>
      <c r="G295" s="11">
        <v>0.41670000000000001</v>
      </c>
      <c r="H295" s="12">
        <v>11</v>
      </c>
      <c r="I295" s="11">
        <v>0.91669999999999996</v>
      </c>
      <c r="J295" s="12">
        <v>0</v>
      </c>
      <c r="K295" s="11">
        <v>0</v>
      </c>
      <c r="L295" s="12">
        <v>1</v>
      </c>
      <c r="M295" s="14">
        <v>8.3299999999999999E-2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5" customHeight="1" thickBot="1">
      <c r="A296" s="35" t="s">
        <v>64</v>
      </c>
      <c r="B296" s="112">
        <f>SUM(B294:B295)</f>
        <v>10</v>
      </c>
      <c r="C296" s="113">
        <f>B296/$B$17</f>
        <v>0.625</v>
      </c>
      <c r="D296" s="114">
        <f>SUM(D294:D295)</f>
        <v>0</v>
      </c>
      <c r="E296" s="113">
        <f>D296/$B$17</f>
        <v>0</v>
      </c>
      <c r="F296" s="114">
        <f>SUM(F294:F295)</f>
        <v>6</v>
      </c>
      <c r="G296" s="113">
        <f>F296/$B$17</f>
        <v>0.375</v>
      </c>
      <c r="H296" s="114">
        <f>SUM(H294:H295)</f>
        <v>15</v>
      </c>
      <c r="I296" s="113">
        <f>H296/$B$17</f>
        <v>0.9375</v>
      </c>
      <c r="J296" s="114">
        <f>SUM(J294:J295)</f>
        <v>0</v>
      </c>
      <c r="K296" s="198">
        <f>J296/$B$17</f>
        <v>0</v>
      </c>
      <c r="L296" s="112">
        <f>SUM(L294:L295)</f>
        <v>1</v>
      </c>
      <c r="M296" s="108">
        <f>L296/$B$17</f>
        <v>6.25E-2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5" customHeight="1" thickTop="1"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60" ht="36.75" customHeight="1"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60" ht="15" customHeight="1" thickBot="1">
      <c r="A299" s="247" t="s">
        <v>235</v>
      </c>
      <c r="B299" s="247"/>
      <c r="C299" s="247"/>
      <c r="D299" s="247"/>
      <c r="E299" s="247"/>
      <c r="F299" s="247"/>
      <c r="G299" s="247"/>
      <c r="H299" s="247"/>
      <c r="I299" s="247"/>
      <c r="J299" s="154"/>
      <c r="K299" s="154"/>
      <c r="L299" s="143"/>
      <c r="M299" s="149"/>
      <c r="N299" s="172"/>
      <c r="O299" s="172"/>
      <c r="P299" s="172"/>
      <c r="Q299" s="172"/>
      <c r="R299" s="172"/>
      <c r="S299" s="17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1:60" ht="15" customHeight="1" thickTop="1">
      <c r="A300" s="202"/>
      <c r="B300" s="352" t="s">
        <v>233</v>
      </c>
      <c r="C300" s="353"/>
      <c r="D300" s="353"/>
      <c r="E300" s="353"/>
      <c r="F300" s="353"/>
      <c r="G300" s="354"/>
      <c r="H300" s="248" t="s">
        <v>234</v>
      </c>
      <c r="I300" s="249"/>
      <c r="J300" s="224"/>
      <c r="K300" s="224"/>
      <c r="L300" s="143"/>
      <c r="M300" s="149"/>
      <c r="N300" s="172"/>
      <c r="O300" s="172"/>
      <c r="P300" s="172"/>
      <c r="Q300" s="172"/>
      <c r="R300" s="172"/>
      <c r="S300" s="17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1:60" ht="15" customHeight="1">
      <c r="A301" s="176"/>
      <c r="B301" s="323" t="s">
        <v>230</v>
      </c>
      <c r="C301" s="324"/>
      <c r="D301" s="325" t="s">
        <v>231</v>
      </c>
      <c r="E301" s="324"/>
      <c r="F301" s="325" t="s">
        <v>232</v>
      </c>
      <c r="G301" s="324"/>
      <c r="H301" s="236" t="s">
        <v>232</v>
      </c>
      <c r="I301" s="237"/>
      <c r="J301" s="225"/>
      <c r="K301" s="226"/>
      <c r="L301" s="149"/>
      <c r="M301" s="149"/>
      <c r="N301" s="172"/>
      <c r="O301" s="172"/>
      <c r="P301" s="172"/>
      <c r="Q301" s="172"/>
      <c r="R301" s="172"/>
      <c r="S301" s="17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1:60" ht="15" customHeight="1" thickBot="1">
      <c r="A302" s="199"/>
      <c r="B302" s="3" t="s">
        <v>1</v>
      </c>
      <c r="C302" s="4" t="s">
        <v>6</v>
      </c>
      <c r="D302" s="4" t="s">
        <v>1</v>
      </c>
      <c r="E302" s="4" t="s">
        <v>6</v>
      </c>
      <c r="F302" s="4" t="s">
        <v>1</v>
      </c>
      <c r="G302" s="4" t="s">
        <v>6</v>
      </c>
      <c r="H302" s="4" t="s">
        <v>1</v>
      </c>
      <c r="I302" s="105" t="s">
        <v>6</v>
      </c>
      <c r="J302" s="204"/>
      <c r="K302" s="204"/>
      <c r="L302" s="149"/>
      <c r="M302" s="149"/>
      <c r="N302" s="172"/>
      <c r="O302" s="172"/>
      <c r="P302" s="172"/>
      <c r="Q302" s="172"/>
      <c r="R302" s="172"/>
      <c r="S302" s="17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spans="1:60" ht="15" customHeight="1" thickTop="1">
      <c r="A303" s="203" t="s">
        <v>62</v>
      </c>
      <c r="B303" s="88">
        <v>1</v>
      </c>
      <c r="C303" s="210">
        <v>1</v>
      </c>
      <c r="D303" s="90">
        <v>0</v>
      </c>
      <c r="E303" s="210">
        <v>0</v>
      </c>
      <c r="F303" s="90">
        <v>0</v>
      </c>
      <c r="G303" s="210">
        <v>0</v>
      </c>
      <c r="H303" s="90">
        <v>0</v>
      </c>
      <c r="I303" s="211">
        <v>0</v>
      </c>
      <c r="J303" s="208"/>
      <c r="K303" s="209"/>
      <c r="L303" s="149"/>
      <c r="M303" s="149"/>
      <c r="N303" s="172"/>
      <c r="O303" s="172"/>
      <c r="P303" s="172"/>
      <c r="Q303" s="172"/>
      <c r="R303" s="172"/>
      <c r="S303" s="17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</row>
    <row r="304" spans="1:60" ht="15" customHeight="1">
      <c r="A304" s="179" t="s">
        <v>63</v>
      </c>
      <c r="B304" s="89">
        <v>3</v>
      </c>
      <c r="C304" s="212">
        <v>0.6</v>
      </c>
      <c r="D304" s="91">
        <v>1</v>
      </c>
      <c r="E304" s="212">
        <v>0.2</v>
      </c>
      <c r="F304" s="91">
        <v>1</v>
      </c>
      <c r="G304" s="212">
        <v>0.2</v>
      </c>
      <c r="H304" s="91">
        <v>1</v>
      </c>
      <c r="I304" s="107">
        <f>H304/L295</f>
        <v>1</v>
      </c>
      <c r="J304" s="208"/>
      <c r="K304" s="209"/>
      <c r="L304" s="149"/>
      <c r="M304" s="149"/>
      <c r="N304" s="172"/>
      <c r="O304" s="172"/>
      <c r="P304" s="172"/>
      <c r="Q304" s="172"/>
      <c r="R304" s="172"/>
      <c r="S304" s="17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</row>
    <row r="305" spans="1:60" ht="15" customHeight="1" thickBot="1">
      <c r="A305" s="200" t="s">
        <v>64</v>
      </c>
      <c r="B305" s="201">
        <f>SUM(B303:B304)</f>
        <v>4</v>
      </c>
      <c r="C305" s="196">
        <f>B305/$F$296</f>
        <v>0.66666666666666663</v>
      </c>
      <c r="D305" s="197">
        <f>SUM(D303:D304)</f>
        <v>1</v>
      </c>
      <c r="E305" s="196">
        <f>D305/$F$296</f>
        <v>0.16666666666666666</v>
      </c>
      <c r="F305" s="197">
        <f>SUM(F303:F304)</f>
        <v>1</v>
      </c>
      <c r="G305" s="196">
        <f>F305/$F$296</f>
        <v>0.16666666666666666</v>
      </c>
      <c r="H305" s="197">
        <f>SUM(H303:H304)</f>
        <v>1</v>
      </c>
      <c r="I305" s="162">
        <f>H305/L296</f>
        <v>1</v>
      </c>
      <c r="J305" s="135"/>
      <c r="K305" s="136"/>
      <c r="L305" s="149"/>
      <c r="M305" s="149"/>
      <c r="N305" s="172"/>
      <c r="O305" s="172"/>
      <c r="P305" s="172"/>
      <c r="Q305" s="172"/>
      <c r="R305" s="172"/>
      <c r="S305" s="17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spans="1:60" ht="15" customHeight="1" thickTop="1">
      <c r="A306" s="86" t="s">
        <v>266</v>
      </c>
      <c r="L306" s="149"/>
      <c r="M306" s="149"/>
      <c r="N306" s="149"/>
      <c r="O306" s="149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1:60" ht="30" customHeight="1">
      <c r="L307" s="149"/>
      <c r="M307" s="149"/>
      <c r="N307" s="149"/>
      <c r="O307" s="149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1:60" ht="15" customHeight="1"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1:60" ht="15" customHeight="1"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1:60" ht="15" customHeight="1"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1:60" ht="15" customHeight="1"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1:60" ht="15" customHeight="1"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5" customHeight="1">
      <c r="BB313" s="2"/>
      <c r="BC313" s="2"/>
      <c r="BD313" s="2"/>
      <c r="BE313" s="2"/>
      <c r="BF313" s="2"/>
      <c r="BG313" s="2"/>
    </row>
    <row r="314" spans="1:60" ht="15" customHeight="1"/>
    <row r="315" spans="1:60" ht="15" customHeight="1"/>
    <row r="316" spans="1:60" ht="15" customHeight="1"/>
    <row r="317" spans="1:60" ht="15" customHeight="1"/>
    <row r="318" spans="1:60" ht="15" customHeight="1"/>
    <row r="319" spans="1:60" ht="15" customHeight="1"/>
    <row r="320" spans="1:6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</sheetData>
  <mergeCells count="347">
    <mergeCell ref="H199:K199"/>
    <mergeCell ref="A198:O198"/>
    <mergeCell ref="X245:Y245"/>
    <mergeCell ref="Z245:AA245"/>
    <mergeCell ref="AB245:AC245"/>
    <mergeCell ref="X67:Y67"/>
    <mergeCell ref="Z67:AA67"/>
    <mergeCell ref="H200:I200"/>
    <mergeCell ref="J200:K200"/>
    <mergeCell ref="L200:M200"/>
    <mergeCell ref="J190:M190"/>
    <mergeCell ref="N200:O200"/>
    <mergeCell ref="A189:M189"/>
    <mergeCell ref="L199:O199"/>
    <mergeCell ref="B200:C200"/>
    <mergeCell ref="D200:E200"/>
    <mergeCell ref="B190:E190"/>
    <mergeCell ref="F190:I190"/>
    <mergeCell ref="F191:G191"/>
    <mergeCell ref="A92:K92"/>
    <mergeCell ref="A67:F67"/>
    <mergeCell ref="B102:O102"/>
    <mergeCell ref="B181:K181"/>
    <mergeCell ref="Q34:R34"/>
    <mergeCell ref="S34:T34"/>
    <mergeCell ref="U34:V34"/>
    <mergeCell ref="U96:V96"/>
    <mergeCell ref="O93:P93"/>
    <mergeCell ref="Q93:R93"/>
    <mergeCell ref="S93:T93"/>
    <mergeCell ref="U93:V93"/>
    <mergeCell ref="W93:X93"/>
    <mergeCell ref="O96:P96"/>
    <mergeCell ref="Q96:R96"/>
    <mergeCell ref="S96:T96"/>
    <mergeCell ref="Q42:R42"/>
    <mergeCell ref="S42:T42"/>
    <mergeCell ref="U42:V42"/>
    <mergeCell ref="L85:M85"/>
    <mergeCell ref="L76:M76"/>
    <mergeCell ref="L75:O75"/>
    <mergeCell ref="A74:O74"/>
    <mergeCell ref="F51:G51"/>
    <mergeCell ref="H51:I51"/>
    <mergeCell ref="J51:K51"/>
    <mergeCell ref="P67:Q67"/>
    <mergeCell ref="R67:S67"/>
    <mergeCell ref="T67:U67"/>
    <mergeCell ref="V67:W67"/>
    <mergeCell ref="A58:K58"/>
    <mergeCell ref="H59:K59"/>
    <mergeCell ref="A41:A43"/>
    <mergeCell ref="D60:E60"/>
    <mergeCell ref="A75:A77"/>
    <mergeCell ref="B84:M84"/>
    <mergeCell ref="B85:C85"/>
    <mergeCell ref="D85:E85"/>
    <mergeCell ref="A21:K21"/>
    <mergeCell ref="A22:A24"/>
    <mergeCell ref="B22:K22"/>
    <mergeCell ref="B23:C23"/>
    <mergeCell ref="F23:G23"/>
    <mergeCell ref="H23:I23"/>
    <mergeCell ref="J23:K23"/>
    <mergeCell ref="A49:K49"/>
    <mergeCell ref="A50:A52"/>
    <mergeCell ref="B50:E50"/>
    <mergeCell ref="F50:K50"/>
    <mergeCell ref="B51:C51"/>
    <mergeCell ref="D51:E51"/>
    <mergeCell ref="L191:M191"/>
    <mergeCell ref="H191:I191"/>
    <mergeCell ref="B300:G300"/>
    <mergeCell ref="B209:C209"/>
    <mergeCell ref="D209:E209"/>
    <mergeCell ref="F209:G209"/>
    <mergeCell ref="L33:M33"/>
    <mergeCell ref="A31:M31"/>
    <mergeCell ref="O34:P34"/>
    <mergeCell ref="H67:I67"/>
    <mergeCell ref="J67:K67"/>
    <mergeCell ref="L67:M67"/>
    <mergeCell ref="J60:K60"/>
    <mergeCell ref="B59:G59"/>
    <mergeCell ref="B60:C60"/>
    <mergeCell ref="F60:G60"/>
    <mergeCell ref="H60:I60"/>
    <mergeCell ref="M42:N42"/>
    <mergeCell ref="O42:P42"/>
    <mergeCell ref="B129:U129"/>
    <mergeCell ref="A128:AC128"/>
    <mergeCell ref="B199:G199"/>
    <mergeCell ref="F200:G200"/>
    <mergeCell ref="L292:M292"/>
    <mergeCell ref="B291:G291"/>
    <mergeCell ref="H291:M291"/>
    <mergeCell ref="B292:C292"/>
    <mergeCell ref="A261:O261"/>
    <mergeCell ref="A252:K252"/>
    <mergeCell ref="F236:G236"/>
    <mergeCell ref="J283:K283"/>
    <mergeCell ref="L283:M283"/>
    <mergeCell ref="P173:Q173"/>
    <mergeCell ref="R173:S173"/>
    <mergeCell ref="L173:M173"/>
    <mergeCell ref="N173:O173"/>
    <mergeCell ref="B173:C173"/>
    <mergeCell ref="D173:E173"/>
    <mergeCell ref="F173:G173"/>
    <mergeCell ref="H173:I173"/>
    <mergeCell ref="J173:K173"/>
    <mergeCell ref="B147:E147"/>
    <mergeCell ref="F147:S147"/>
    <mergeCell ref="B148:C148"/>
    <mergeCell ref="D148:E148"/>
    <mergeCell ref="F148:G148"/>
    <mergeCell ref="Q157:R157"/>
    <mergeCell ref="H148:I148"/>
    <mergeCell ref="J148:K148"/>
    <mergeCell ref="A101:O101"/>
    <mergeCell ref="B155:D155"/>
    <mergeCell ref="C156:D156"/>
    <mergeCell ref="S111:T113"/>
    <mergeCell ref="U111:V113"/>
    <mergeCell ref="B138:M138"/>
    <mergeCell ref="A137:M137"/>
    <mergeCell ref="T130:U130"/>
    <mergeCell ref="V129:Y129"/>
    <mergeCell ref="M96:N96"/>
    <mergeCell ref="D292:E292"/>
    <mergeCell ref="F292:G292"/>
    <mergeCell ref="H292:I292"/>
    <mergeCell ref="J292:K292"/>
    <mergeCell ref="B262:G262"/>
    <mergeCell ref="H262:O262"/>
    <mergeCell ref="B263:C263"/>
    <mergeCell ref="A172:S172"/>
    <mergeCell ref="A146:S146"/>
    <mergeCell ref="S157:T157"/>
    <mergeCell ref="E157:F157"/>
    <mergeCell ref="C157:D157"/>
    <mergeCell ref="I157:J157"/>
    <mergeCell ref="K157:L157"/>
    <mergeCell ref="M157:N157"/>
    <mergeCell ref="O157:P157"/>
    <mergeCell ref="J209:K209"/>
    <mergeCell ref="A207:K207"/>
    <mergeCell ref="B208:K208"/>
    <mergeCell ref="A216:K216"/>
    <mergeCell ref="A180:K180"/>
    <mergeCell ref="A243:AC243"/>
    <mergeCell ref="A244:AC244"/>
    <mergeCell ref="V245:W245"/>
    <mergeCell ref="P245:Q245"/>
    <mergeCell ref="A290:M290"/>
    <mergeCell ref="J111:M111"/>
    <mergeCell ref="B283:C283"/>
    <mergeCell ref="D283:E283"/>
    <mergeCell ref="F283:G283"/>
    <mergeCell ref="H283:I283"/>
    <mergeCell ref="A282:O282"/>
    <mergeCell ref="N283:O283"/>
    <mergeCell ref="N263:O263"/>
    <mergeCell ref="A120:A122"/>
    <mergeCell ref="F121:G121"/>
    <mergeCell ref="B191:C191"/>
    <mergeCell ref="D191:E191"/>
    <mergeCell ref="D263:E263"/>
    <mergeCell ref="F263:G263"/>
    <mergeCell ref="H263:I263"/>
    <mergeCell ref="J263:K263"/>
    <mergeCell ref="L245:M245"/>
    <mergeCell ref="N245:O245"/>
    <mergeCell ref="B253:K253"/>
    <mergeCell ref="L263:M263"/>
    <mergeCell ref="B245:C245"/>
    <mergeCell ref="AF139:AG139"/>
    <mergeCell ref="AH139:AI139"/>
    <mergeCell ref="T139:U139"/>
    <mergeCell ref="V139:W139"/>
    <mergeCell ref="F139:G139"/>
    <mergeCell ref="H139:I139"/>
    <mergeCell ref="L139:M139"/>
    <mergeCell ref="J139:K139"/>
    <mergeCell ref="P148:Q148"/>
    <mergeCell ref="R148:S148"/>
    <mergeCell ref="R139:S139"/>
    <mergeCell ref="N148:O148"/>
    <mergeCell ref="F75:K75"/>
    <mergeCell ref="D76:E76"/>
    <mergeCell ref="F76:G76"/>
    <mergeCell ref="D94:E94"/>
    <mergeCell ref="F94:G94"/>
    <mergeCell ref="H94:I94"/>
    <mergeCell ref="J94:K94"/>
    <mergeCell ref="A93:A95"/>
    <mergeCell ref="L148:M148"/>
    <mergeCell ref="B130:C130"/>
    <mergeCell ref="J121:K121"/>
    <mergeCell ref="L121:M121"/>
    <mergeCell ref="B139:C139"/>
    <mergeCell ref="N139:O139"/>
    <mergeCell ref="D139:E139"/>
    <mergeCell ref="D130:E130"/>
    <mergeCell ref="F130:G130"/>
    <mergeCell ref="R121:S121"/>
    <mergeCell ref="N103:O103"/>
    <mergeCell ref="M93:N93"/>
    <mergeCell ref="B93:K93"/>
    <mergeCell ref="B94:C94"/>
    <mergeCell ref="O110:P113"/>
    <mergeCell ref="G6:H6"/>
    <mergeCell ref="B5:D6"/>
    <mergeCell ref="A1:F1"/>
    <mergeCell ref="B12:E12"/>
    <mergeCell ref="B13:C13"/>
    <mergeCell ref="D13:E13"/>
    <mergeCell ref="A4:H4"/>
    <mergeCell ref="N67:O67"/>
    <mergeCell ref="E5:H5"/>
    <mergeCell ref="A5:A7"/>
    <mergeCell ref="A11:H11"/>
    <mergeCell ref="E6:F6"/>
    <mergeCell ref="A32:A34"/>
    <mergeCell ref="B41:K41"/>
    <mergeCell ref="B42:C42"/>
    <mergeCell ref="D42:E42"/>
    <mergeCell ref="F42:G42"/>
    <mergeCell ref="H42:I42"/>
    <mergeCell ref="J42:K42"/>
    <mergeCell ref="A40:K40"/>
    <mergeCell ref="B32:E32"/>
    <mergeCell ref="F32:M32"/>
    <mergeCell ref="B33:C33"/>
    <mergeCell ref="D33:E33"/>
    <mergeCell ref="F12:H13"/>
    <mergeCell ref="F218:G218"/>
    <mergeCell ref="H218:I218"/>
    <mergeCell ref="J218:K218"/>
    <mergeCell ref="N76:O76"/>
    <mergeCell ref="B254:C254"/>
    <mergeCell ref="D254:E254"/>
    <mergeCell ref="F254:G254"/>
    <mergeCell ref="H254:I254"/>
    <mergeCell ref="J254:K254"/>
    <mergeCell ref="F33:G33"/>
    <mergeCell ref="H33:I33"/>
    <mergeCell ref="J33:K33"/>
    <mergeCell ref="H76:I76"/>
    <mergeCell ref="J76:K76"/>
    <mergeCell ref="J112:K112"/>
    <mergeCell ref="L112:M112"/>
    <mergeCell ref="B120:I120"/>
    <mergeCell ref="J120:U120"/>
    <mergeCell ref="B121:C121"/>
    <mergeCell ref="D121:E121"/>
    <mergeCell ref="B111:E111"/>
    <mergeCell ref="F111:I111"/>
    <mergeCell ref="B112:C112"/>
    <mergeCell ref="AA111:AB113"/>
    <mergeCell ref="A119:U119"/>
    <mergeCell ref="V130:W130"/>
    <mergeCell ref="N121:O121"/>
    <mergeCell ref="P121:Q121"/>
    <mergeCell ref="H121:I121"/>
    <mergeCell ref="H130:I130"/>
    <mergeCell ref="J130:K130"/>
    <mergeCell ref="L130:M130"/>
    <mergeCell ref="N130:O130"/>
    <mergeCell ref="P130:Q130"/>
    <mergeCell ref="R130:S130"/>
    <mergeCell ref="D112:E112"/>
    <mergeCell ref="F112:G112"/>
    <mergeCell ref="H112:I112"/>
    <mergeCell ref="T121:U121"/>
    <mergeCell ref="Q111:R113"/>
    <mergeCell ref="Z129:AC129"/>
    <mergeCell ref="X130:Y130"/>
    <mergeCell ref="AB130:AC130"/>
    <mergeCell ref="Z130:AA130"/>
    <mergeCell ref="R245:S245"/>
    <mergeCell ref="T245:U245"/>
    <mergeCell ref="B182:C182"/>
    <mergeCell ref="D182:E182"/>
    <mergeCell ref="F182:G182"/>
    <mergeCell ref="H182:I182"/>
    <mergeCell ref="J182:K182"/>
    <mergeCell ref="W111:X113"/>
    <mergeCell ref="Y111:Z113"/>
    <mergeCell ref="D245:E245"/>
    <mergeCell ref="F245:G245"/>
    <mergeCell ref="H245:I245"/>
    <mergeCell ref="J245:K245"/>
    <mergeCell ref="A234:G234"/>
    <mergeCell ref="A217:A219"/>
    <mergeCell ref="B217:K217"/>
    <mergeCell ref="B218:C218"/>
    <mergeCell ref="D218:E218"/>
    <mergeCell ref="A235:A237"/>
    <mergeCell ref="B235:G235"/>
    <mergeCell ref="B236:C236"/>
    <mergeCell ref="D236:E236"/>
    <mergeCell ref="A225:E225"/>
    <mergeCell ref="B227:C227"/>
    <mergeCell ref="B163:D163"/>
    <mergeCell ref="D227:E227"/>
    <mergeCell ref="A147:A149"/>
    <mergeCell ref="A245:A246"/>
    <mergeCell ref="A182:A183"/>
    <mergeCell ref="A138:A140"/>
    <mergeCell ref="A173:A174"/>
    <mergeCell ref="D23:E23"/>
    <mergeCell ref="A103:A104"/>
    <mergeCell ref="A110:M110"/>
    <mergeCell ref="L103:M103"/>
    <mergeCell ref="B103:C103"/>
    <mergeCell ref="D103:E103"/>
    <mergeCell ref="F103:G103"/>
    <mergeCell ref="H103:I103"/>
    <mergeCell ref="J103:K103"/>
    <mergeCell ref="F85:G85"/>
    <mergeCell ref="H85:I85"/>
    <mergeCell ref="J85:K85"/>
    <mergeCell ref="A83:M83"/>
    <mergeCell ref="B76:C76"/>
    <mergeCell ref="B75:E75"/>
    <mergeCell ref="A226:A228"/>
    <mergeCell ref="B226:E226"/>
    <mergeCell ref="A271:G271"/>
    <mergeCell ref="H301:I301"/>
    <mergeCell ref="B272:G272"/>
    <mergeCell ref="B273:C273"/>
    <mergeCell ref="D273:E273"/>
    <mergeCell ref="F273:G273"/>
    <mergeCell ref="A299:I299"/>
    <mergeCell ref="H300:I300"/>
    <mergeCell ref="C164:D164"/>
    <mergeCell ref="A253:A255"/>
    <mergeCell ref="B301:C301"/>
    <mergeCell ref="D301:E301"/>
    <mergeCell ref="F301:G301"/>
    <mergeCell ref="C165:D165"/>
    <mergeCell ref="E165:F165"/>
    <mergeCell ref="G165:H165"/>
    <mergeCell ref="I165:J165"/>
    <mergeCell ref="H209:I209"/>
    <mergeCell ref="J191:K19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7"/>
  <sheetViews>
    <sheetView showGridLines="0" workbookViewId="0">
      <selection sqref="A1:F1"/>
    </sheetView>
  </sheetViews>
  <sheetFormatPr defaultRowHeight="12.75"/>
  <cols>
    <col min="1" max="16384" width="9.140625" style="63"/>
  </cols>
  <sheetData>
    <row r="1" spans="1:6" ht="15.75">
      <c r="A1" s="369" t="s">
        <v>220</v>
      </c>
      <c r="B1" s="369"/>
      <c r="C1" s="369"/>
      <c r="D1" s="369"/>
      <c r="E1" s="369"/>
      <c r="F1" s="369"/>
    </row>
    <row r="3" spans="1:6">
      <c r="A3" s="67" t="s">
        <v>179</v>
      </c>
    </row>
    <row r="22" spans="1:36">
      <c r="J22" s="68"/>
      <c r="K22" s="68"/>
      <c r="L22" s="68"/>
      <c r="M22" s="68"/>
      <c r="N22" s="68"/>
    </row>
    <row r="23" spans="1:36">
      <c r="A23" s="67" t="s">
        <v>61</v>
      </c>
      <c r="J23" s="64"/>
      <c r="K23" s="64"/>
      <c r="L23" s="64"/>
      <c r="M23" s="68"/>
      <c r="N23" s="68"/>
    </row>
    <row r="24" spans="1:36">
      <c r="D24" s="69"/>
      <c r="E24" s="69"/>
      <c r="F24" s="69"/>
      <c r="G24" s="69"/>
      <c r="H24" s="69"/>
      <c r="I24" s="69"/>
      <c r="J24" s="64"/>
      <c r="K24" s="64"/>
      <c r="L24" s="64"/>
      <c r="M24" s="64"/>
      <c r="N24" s="64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</row>
    <row r="25" spans="1:36" ht="15" customHeight="1">
      <c r="D25" s="69"/>
      <c r="E25" s="69"/>
      <c r="F25" s="69"/>
      <c r="G25" s="69"/>
      <c r="H25" s="69"/>
      <c r="I25" s="69"/>
      <c r="J25" s="64"/>
      <c r="K25" s="64"/>
      <c r="L25" s="64"/>
      <c r="M25" s="64"/>
      <c r="N25" s="64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</row>
    <row r="26" spans="1:36" ht="15" customHeight="1">
      <c r="D26" s="69"/>
      <c r="E26" s="69"/>
      <c r="F26" s="69"/>
      <c r="G26" s="69"/>
      <c r="H26" s="69"/>
      <c r="I26" s="69"/>
      <c r="J26" s="71" t="s">
        <v>4</v>
      </c>
      <c r="K26" s="71" t="s">
        <v>5</v>
      </c>
      <c r="L26" s="64"/>
      <c r="M26" s="71"/>
      <c r="N26" s="64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</row>
    <row r="27" spans="1:36" ht="15" customHeight="1">
      <c r="D27" s="69"/>
      <c r="E27" s="69"/>
      <c r="F27" s="69"/>
      <c r="G27" s="69"/>
      <c r="H27" s="69"/>
      <c r="I27" s="69"/>
      <c r="J27" s="65">
        <v>0.25</v>
      </c>
      <c r="K27" s="65">
        <v>0.75</v>
      </c>
      <c r="L27" s="227"/>
      <c r="M27" s="64"/>
      <c r="N27" s="64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</row>
    <row r="28" spans="1:36" ht="15" customHeight="1">
      <c r="D28" s="69"/>
      <c r="E28" s="69"/>
      <c r="F28" s="69"/>
      <c r="G28" s="69"/>
      <c r="H28" s="69"/>
      <c r="I28" s="69"/>
      <c r="J28" s="64"/>
      <c r="K28" s="64"/>
      <c r="L28" s="64"/>
      <c r="M28" s="64"/>
      <c r="N28" s="64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</row>
    <row r="29" spans="1:36" ht="15" customHeight="1">
      <c r="D29" s="69"/>
      <c r="E29" s="69"/>
      <c r="F29" s="69"/>
      <c r="G29" s="69"/>
      <c r="H29" s="69"/>
      <c r="I29" s="69"/>
      <c r="J29" s="64"/>
      <c r="K29" s="64"/>
      <c r="L29" s="64"/>
      <c r="M29" s="64"/>
      <c r="N29" s="64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</row>
    <row r="30" spans="1:36" ht="15" customHeight="1">
      <c r="D30" s="69"/>
      <c r="E30" s="69"/>
      <c r="F30" s="69"/>
      <c r="G30" s="69"/>
      <c r="H30" s="69"/>
      <c r="I30" s="69"/>
      <c r="J30" s="64"/>
      <c r="K30" s="64"/>
      <c r="L30" s="64"/>
      <c r="M30" s="64"/>
      <c r="N30" s="64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</row>
    <row r="31" spans="1:36" ht="15" customHeight="1"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</row>
    <row r="32" spans="1:36" ht="15" customHeight="1"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</row>
    <row r="33" spans="1:36" ht="15" customHeight="1"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</row>
    <row r="34" spans="1:36" ht="15" customHeight="1"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</row>
    <row r="35" spans="1:36" ht="15" customHeight="1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ht="15" customHeight="1"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</row>
    <row r="37" spans="1:36" ht="15" customHeight="1"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</row>
    <row r="38" spans="1:36"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>
      <c r="D39" s="69"/>
      <c r="E39" s="69"/>
      <c r="F39" s="69"/>
      <c r="G39" s="69"/>
      <c r="H39" s="69"/>
      <c r="I39" s="69"/>
      <c r="J39" s="64"/>
      <c r="K39" s="64"/>
      <c r="L39" s="64"/>
      <c r="M39" s="64"/>
      <c r="N39" s="64"/>
      <c r="O39" s="64"/>
      <c r="P39" s="64"/>
      <c r="Q39" s="64"/>
      <c r="R39" s="64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>
      <c r="D40" s="69"/>
      <c r="E40" s="69"/>
      <c r="F40" s="69"/>
      <c r="G40" s="69"/>
      <c r="H40" s="69"/>
      <c r="I40" s="69"/>
      <c r="J40" s="64"/>
      <c r="K40" s="64"/>
      <c r="L40" s="64"/>
      <c r="M40" s="64"/>
      <c r="N40" s="64"/>
      <c r="O40" s="64"/>
      <c r="P40" s="64"/>
      <c r="Q40" s="64"/>
      <c r="R40" s="64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</row>
    <row r="41" spans="1:36">
      <c r="D41" s="69"/>
      <c r="E41" s="69"/>
      <c r="F41" s="69"/>
      <c r="G41" s="69"/>
      <c r="H41" s="69"/>
      <c r="I41" s="69"/>
      <c r="J41" s="64"/>
      <c r="K41" s="64"/>
      <c r="L41" s="64"/>
      <c r="M41" s="64"/>
      <c r="N41" s="64"/>
      <c r="O41" s="64"/>
      <c r="P41" s="64"/>
      <c r="Q41" s="64"/>
      <c r="R41" s="64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</row>
    <row r="42" spans="1:36">
      <c r="D42" s="69"/>
      <c r="E42" s="69"/>
      <c r="F42" s="69"/>
      <c r="G42" s="69"/>
      <c r="H42" s="69"/>
      <c r="I42" s="69"/>
      <c r="J42" s="64"/>
      <c r="K42" s="64"/>
      <c r="L42" s="64"/>
      <c r="M42" s="64"/>
      <c r="N42" s="64"/>
      <c r="O42" s="64"/>
      <c r="P42" s="64"/>
      <c r="Q42" s="64"/>
      <c r="R42" s="64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</row>
    <row r="43" spans="1:36">
      <c r="A43" s="67" t="s">
        <v>213</v>
      </c>
      <c r="D43" s="69"/>
      <c r="E43" s="69"/>
      <c r="F43" s="69"/>
      <c r="G43" s="69"/>
      <c r="H43" s="69"/>
      <c r="I43" s="69"/>
      <c r="J43" s="64"/>
      <c r="K43" s="64"/>
      <c r="L43" s="64"/>
      <c r="M43" s="64"/>
      <c r="N43" s="64"/>
      <c r="O43" s="64"/>
      <c r="P43" s="64"/>
      <c r="Q43" s="64"/>
      <c r="R43" s="64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</row>
    <row r="44" spans="1:36">
      <c r="D44" s="69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>
      <c r="D45" s="69"/>
      <c r="E45" s="64"/>
      <c r="F45" s="64"/>
      <c r="G45" s="64"/>
      <c r="H45" s="64"/>
      <c r="I45" s="64"/>
      <c r="J45" s="64" t="s">
        <v>55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</row>
    <row r="46" spans="1:36">
      <c r="D46" s="69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</row>
    <row r="47" spans="1:36">
      <c r="D47" s="69"/>
      <c r="E47" s="64"/>
      <c r="F47" s="64"/>
      <c r="G47" s="64"/>
      <c r="H47" s="64"/>
      <c r="I47" s="64"/>
      <c r="J47" s="64" t="s">
        <v>56</v>
      </c>
      <c r="K47" s="64" t="s">
        <v>57</v>
      </c>
      <c r="L47" s="64" t="s">
        <v>58</v>
      </c>
      <c r="M47" s="64" t="s">
        <v>59</v>
      </c>
      <c r="N47" s="64" t="s">
        <v>60</v>
      </c>
      <c r="O47" s="64"/>
      <c r="P47" s="64"/>
      <c r="Q47" s="64"/>
      <c r="R47" s="64"/>
      <c r="S47" s="64"/>
      <c r="T47" s="64"/>
      <c r="U47" s="64"/>
      <c r="V47" s="64"/>
      <c r="W47" s="64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</row>
    <row r="48" spans="1:36">
      <c r="D48" s="69"/>
      <c r="E48" s="64"/>
      <c r="F48" s="64"/>
      <c r="G48" s="64"/>
      <c r="H48" s="64"/>
      <c r="I48" s="66" t="s">
        <v>62</v>
      </c>
      <c r="J48" s="65">
        <v>0.25</v>
      </c>
      <c r="K48" s="65">
        <v>0.75</v>
      </c>
      <c r="L48" s="65">
        <v>0</v>
      </c>
      <c r="M48" s="65">
        <v>0</v>
      </c>
      <c r="N48" s="65">
        <v>0</v>
      </c>
      <c r="O48" s="65"/>
      <c r="P48" s="65"/>
      <c r="Q48" s="65"/>
      <c r="R48" s="65"/>
      <c r="S48" s="65"/>
      <c r="T48" s="64"/>
      <c r="U48" s="64"/>
      <c r="V48" s="64"/>
      <c r="W48" s="64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</row>
    <row r="49" spans="4:36">
      <c r="D49" s="69"/>
      <c r="E49" s="64"/>
      <c r="F49" s="64"/>
      <c r="G49" s="64"/>
      <c r="H49" s="64"/>
      <c r="I49" s="66" t="s">
        <v>63</v>
      </c>
      <c r="J49" s="65">
        <v>8.3333333333333315E-2</v>
      </c>
      <c r="K49" s="65">
        <v>0.5</v>
      </c>
      <c r="L49" s="65">
        <v>8.3333333333333315E-2</v>
      </c>
      <c r="M49" s="70">
        <v>8.3333333333333315E-2</v>
      </c>
      <c r="N49" s="70">
        <v>0.25</v>
      </c>
      <c r="O49" s="70"/>
      <c r="P49" s="70"/>
      <c r="Q49" s="70"/>
      <c r="R49" s="65"/>
      <c r="S49" s="65"/>
      <c r="T49" s="64"/>
      <c r="U49" s="64"/>
      <c r="V49" s="64"/>
      <c r="W49" s="64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</row>
    <row r="50" spans="4:36">
      <c r="D50" s="69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</row>
    <row r="51" spans="4:36">
      <c r="D51" s="69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</row>
    <row r="52" spans="4:36">
      <c r="D52" s="69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</row>
    <row r="53" spans="4:36">
      <c r="D53" s="69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</row>
    <row r="54" spans="4:36">
      <c r="D54" s="69"/>
      <c r="E54" s="69"/>
      <c r="F54" s="69"/>
      <c r="G54" s="69"/>
      <c r="H54" s="69"/>
      <c r="I54" s="69"/>
      <c r="J54" s="64"/>
      <c r="K54" s="64"/>
      <c r="L54" s="64"/>
      <c r="M54" s="64"/>
      <c r="N54" s="64"/>
      <c r="O54" s="64"/>
      <c r="P54" s="64"/>
      <c r="Q54" s="64"/>
      <c r="R54" s="64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</row>
    <row r="55" spans="4:36">
      <c r="D55" s="69"/>
      <c r="E55" s="69"/>
      <c r="F55" s="69"/>
      <c r="G55" s="69"/>
      <c r="H55" s="69"/>
      <c r="I55" s="69"/>
      <c r="J55" s="64"/>
      <c r="K55" s="64"/>
      <c r="L55" s="64"/>
      <c r="M55" s="64"/>
      <c r="N55" s="64"/>
      <c r="O55" s="64"/>
      <c r="P55" s="64"/>
      <c r="Q55" s="64"/>
      <c r="R55" s="64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</row>
    <row r="56" spans="4:36">
      <c r="D56" s="69"/>
      <c r="E56" s="69"/>
      <c r="F56" s="69"/>
      <c r="G56" s="69"/>
      <c r="H56" s="69"/>
      <c r="I56" s="69"/>
      <c r="J56" s="64"/>
      <c r="K56" s="64"/>
      <c r="L56" s="64"/>
      <c r="M56" s="64"/>
      <c r="N56" s="64"/>
      <c r="O56" s="64"/>
      <c r="P56" s="64"/>
      <c r="Q56" s="64"/>
      <c r="R56" s="64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</row>
    <row r="57" spans="4:36">
      <c r="D57" s="69"/>
      <c r="E57" s="69"/>
      <c r="F57" s="69"/>
      <c r="G57" s="69"/>
      <c r="H57" s="69"/>
      <c r="I57" s="69"/>
      <c r="J57" s="64"/>
      <c r="K57" s="64"/>
      <c r="L57" s="64"/>
      <c r="M57" s="64"/>
      <c r="N57" s="64"/>
      <c r="O57" s="64"/>
      <c r="P57" s="64"/>
      <c r="Q57" s="64"/>
      <c r="R57" s="64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</row>
    <row r="58" spans="4:36">
      <c r="D58" s="69"/>
      <c r="E58" s="69"/>
      <c r="F58" s="69"/>
      <c r="G58" s="69"/>
      <c r="H58" s="69"/>
      <c r="I58" s="69"/>
      <c r="J58" s="64"/>
      <c r="K58" s="64"/>
      <c r="L58" s="64"/>
      <c r="M58" s="64"/>
      <c r="N58" s="64"/>
      <c r="O58" s="64"/>
      <c r="P58" s="64"/>
      <c r="Q58" s="64"/>
      <c r="R58" s="64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</row>
    <row r="59" spans="4:36">
      <c r="D59" s="69"/>
      <c r="E59" s="69"/>
      <c r="F59" s="69"/>
      <c r="G59" s="69"/>
      <c r="H59" s="69"/>
      <c r="I59" s="69"/>
      <c r="J59" s="64"/>
      <c r="K59" s="64"/>
      <c r="L59" s="64"/>
      <c r="M59" s="64"/>
      <c r="N59" s="64"/>
      <c r="O59" s="64"/>
      <c r="P59" s="64"/>
      <c r="Q59" s="64"/>
      <c r="R59" s="64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</row>
    <row r="60" spans="4:36">
      <c r="D60" s="69"/>
      <c r="E60" s="69"/>
      <c r="F60" s="69"/>
      <c r="G60" s="69"/>
      <c r="H60" s="69"/>
      <c r="I60" s="69"/>
      <c r="J60" s="64"/>
      <c r="K60" s="64"/>
      <c r="L60" s="64"/>
      <c r="M60" s="64"/>
      <c r="N60" s="64"/>
      <c r="O60" s="64"/>
      <c r="P60" s="64"/>
      <c r="Q60" s="64"/>
      <c r="R60" s="64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</row>
    <row r="61" spans="4:36">
      <c r="D61" s="69"/>
      <c r="E61" s="69"/>
      <c r="F61" s="69"/>
      <c r="G61" s="69"/>
      <c r="H61" s="69"/>
      <c r="I61" s="69"/>
      <c r="J61" s="64"/>
      <c r="K61" s="64"/>
      <c r="L61" s="64"/>
      <c r="M61" s="64"/>
      <c r="N61" s="64"/>
      <c r="O61" s="64"/>
      <c r="P61" s="64"/>
      <c r="Q61" s="64"/>
      <c r="R61" s="64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</row>
    <row r="62" spans="4:36">
      <c r="D62" s="69"/>
      <c r="E62" s="69"/>
      <c r="F62" s="69"/>
      <c r="G62" s="69"/>
      <c r="H62" s="69"/>
      <c r="I62" s="69"/>
      <c r="J62" s="64"/>
      <c r="K62" s="64"/>
      <c r="L62" s="64"/>
      <c r="M62" s="64"/>
      <c r="N62" s="64"/>
      <c r="O62" s="64"/>
      <c r="P62" s="64"/>
      <c r="Q62" s="64"/>
      <c r="R62" s="64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</row>
    <row r="63" spans="4:36">
      <c r="D63" s="69"/>
      <c r="E63" s="69"/>
      <c r="F63" s="69"/>
      <c r="G63" s="69"/>
      <c r="H63" s="69"/>
      <c r="I63" s="69"/>
      <c r="J63" s="64"/>
      <c r="K63" s="64"/>
      <c r="L63" s="64"/>
      <c r="M63" s="64"/>
      <c r="N63" s="64"/>
      <c r="O63" s="64"/>
      <c r="P63" s="64"/>
      <c r="Q63" s="64"/>
      <c r="R63" s="64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</row>
    <row r="64" spans="4:36">
      <c r="D64" s="69"/>
      <c r="E64" s="69"/>
      <c r="F64" s="69"/>
      <c r="G64" s="69"/>
      <c r="H64" s="69"/>
      <c r="I64" s="69"/>
      <c r="J64" s="64"/>
      <c r="K64" s="64"/>
      <c r="L64" s="64"/>
      <c r="M64" s="64"/>
      <c r="N64" s="64"/>
      <c r="O64" s="64"/>
      <c r="P64" s="64"/>
      <c r="Q64" s="64"/>
      <c r="R64" s="64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</row>
    <row r="65" spans="1:36">
      <c r="D65" s="69"/>
      <c r="E65" s="69"/>
      <c r="F65" s="69"/>
      <c r="G65" s="69"/>
      <c r="H65" s="69"/>
      <c r="I65" s="69"/>
      <c r="J65" s="64"/>
      <c r="K65" s="64"/>
      <c r="L65" s="64"/>
      <c r="M65" s="64"/>
      <c r="N65" s="64"/>
      <c r="O65" s="64"/>
      <c r="P65" s="64"/>
      <c r="Q65" s="64"/>
      <c r="R65" s="64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</row>
    <row r="66" spans="1:36">
      <c r="D66" s="69"/>
      <c r="E66" s="69"/>
      <c r="F66" s="69"/>
      <c r="G66" s="69"/>
      <c r="H66" s="69"/>
      <c r="I66" s="69"/>
      <c r="J66" s="64"/>
      <c r="K66" s="64"/>
      <c r="L66" s="64"/>
      <c r="M66" s="64"/>
      <c r="N66" s="64"/>
      <c r="O66" s="64"/>
      <c r="P66" s="64"/>
      <c r="Q66" s="64"/>
      <c r="R66" s="64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</row>
    <row r="67" spans="1:36">
      <c r="D67" s="69"/>
      <c r="E67" s="69"/>
      <c r="F67" s="69"/>
      <c r="G67" s="69"/>
      <c r="H67" s="69"/>
      <c r="I67" s="69"/>
      <c r="J67" s="64"/>
      <c r="K67" s="64"/>
      <c r="L67" s="64"/>
      <c r="M67" s="64"/>
      <c r="N67" s="64"/>
      <c r="O67" s="64"/>
      <c r="P67" s="64"/>
      <c r="Q67" s="64"/>
      <c r="R67" s="64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</row>
    <row r="68" spans="1:36">
      <c r="D68" s="69"/>
      <c r="E68" s="69"/>
      <c r="F68" s="69"/>
      <c r="G68" s="69"/>
      <c r="H68" s="69"/>
      <c r="I68" s="69"/>
      <c r="J68" s="64"/>
      <c r="K68" s="64"/>
      <c r="L68" s="64"/>
      <c r="M68" s="64"/>
      <c r="N68" s="64"/>
      <c r="O68" s="64"/>
      <c r="P68" s="64"/>
      <c r="Q68" s="64"/>
      <c r="R68" s="64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</row>
    <row r="69" spans="1:36">
      <c r="D69" s="69"/>
      <c r="E69" s="69"/>
      <c r="F69" s="69"/>
      <c r="G69" s="69"/>
      <c r="H69" s="69"/>
      <c r="I69" s="69"/>
      <c r="J69" s="64"/>
      <c r="K69" s="64"/>
      <c r="L69" s="64"/>
      <c r="M69" s="64"/>
      <c r="N69" s="64"/>
      <c r="O69" s="64"/>
      <c r="P69" s="64"/>
      <c r="Q69" s="64"/>
      <c r="R69" s="64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</row>
    <row r="70" spans="1:36">
      <c r="D70" s="69"/>
      <c r="E70" s="69"/>
      <c r="F70" s="69"/>
      <c r="G70" s="69"/>
      <c r="H70" s="69"/>
      <c r="I70" s="69"/>
      <c r="J70" s="64"/>
      <c r="K70" s="64"/>
      <c r="L70" s="64"/>
      <c r="M70" s="64"/>
      <c r="N70" s="64"/>
      <c r="O70" s="64"/>
      <c r="P70" s="64"/>
      <c r="Q70" s="64"/>
      <c r="R70" s="64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</row>
    <row r="71" spans="1:36">
      <c r="D71" s="69"/>
      <c r="E71" s="69"/>
      <c r="F71" s="69"/>
      <c r="G71" s="69"/>
      <c r="H71" s="69"/>
      <c r="I71" s="69"/>
      <c r="J71" s="64"/>
      <c r="K71" s="64"/>
      <c r="L71" s="64"/>
      <c r="M71" s="64"/>
      <c r="N71" s="64"/>
      <c r="O71" s="64"/>
      <c r="P71" s="64"/>
      <c r="Q71" s="64"/>
      <c r="R71" s="64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</row>
    <row r="72" spans="1:36" ht="15" customHeight="1">
      <c r="D72" s="69"/>
      <c r="E72" s="69"/>
      <c r="F72" s="69"/>
      <c r="G72" s="69"/>
      <c r="H72" s="69"/>
      <c r="I72" s="64"/>
      <c r="J72" s="64"/>
      <c r="K72" s="64"/>
      <c r="L72" s="64"/>
      <c r="M72" s="64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</row>
    <row r="73" spans="1:36" ht="15" customHeight="1">
      <c r="A73" s="67" t="s">
        <v>46</v>
      </c>
      <c r="D73" s="69"/>
      <c r="E73" s="69"/>
      <c r="F73" s="69"/>
      <c r="G73" s="69"/>
      <c r="H73" s="69"/>
      <c r="I73" s="64"/>
      <c r="J73" s="64"/>
      <c r="K73" s="64"/>
      <c r="L73" s="64"/>
      <c r="M73" s="64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</row>
    <row r="74" spans="1:36" ht="15" customHeight="1">
      <c r="D74" s="69"/>
      <c r="E74" s="69"/>
      <c r="F74" s="69"/>
      <c r="G74" s="69"/>
      <c r="H74" s="69"/>
      <c r="I74" s="64"/>
      <c r="J74" s="64"/>
      <c r="K74" s="64" t="s">
        <v>46</v>
      </c>
      <c r="L74" s="64"/>
      <c r="M74" s="64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</row>
    <row r="75" spans="1:36" ht="15" customHeight="1">
      <c r="D75" s="69"/>
      <c r="E75" s="69"/>
      <c r="F75" s="69"/>
      <c r="G75" s="69"/>
      <c r="H75" s="69"/>
      <c r="I75" s="64"/>
      <c r="J75" s="64"/>
      <c r="K75" s="64"/>
      <c r="L75" s="64"/>
      <c r="M75" s="64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</row>
    <row r="76" spans="1:36" ht="15" customHeight="1">
      <c r="D76" s="69"/>
      <c r="E76" s="69"/>
      <c r="F76" s="69"/>
      <c r="G76" s="69"/>
      <c r="H76" s="69"/>
      <c r="I76" s="64"/>
      <c r="J76" s="64"/>
      <c r="K76" s="64" t="s">
        <v>47</v>
      </c>
      <c r="L76" s="64" t="s">
        <v>66</v>
      </c>
      <c r="M76" s="64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</row>
    <row r="77" spans="1:36" ht="15" customHeight="1">
      <c r="D77" s="69"/>
      <c r="E77" s="69"/>
      <c r="F77" s="69"/>
      <c r="G77" s="69"/>
      <c r="H77" s="69"/>
      <c r="I77" s="64"/>
      <c r="J77" s="66" t="s">
        <v>62</v>
      </c>
      <c r="K77" s="65">
        <v>1</v>
      </c>
      <c r="L77" s="65">
        <v>0</v>
      </c>
      <c r="M77" s="64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</row>
    <row r="78" spans="1:36" ht="15" customHeight="1">
      <c r="D78" s="69"/>
      <c r="E78" s="69"/>
      <c r="F78" s="69"/>
      <c r="G78" s="69"/>
      <c r="H78" s="69"/>
      <c r="I78" s="64"/>
      <c r="J78" s="66" t="s">
        <v>63</v>
      </c>
      <c r="K78" s="65">
        <v>1</v>
      </c>
      <c r="L78" s="65">
        <v>0</v>
      </c>
      <c r="M78" s="64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</row>
    <row r="79" spans="1:36" ht="15" customHeight="1">
      <c r="D79" s="69"/>
      <c r="E79" s="69"/>
      <c r="F79" s="69"/>
      <c r="G79" s="69"/>
      <c r="H79" s="69"/>
      <c r="I79" s="64"/>
      <c r="J79" s="64"/>
      <c r="K79" s="64"/>
      <c r="L79" s="64"/>
      <c r="M79" s="64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</row>
    <row r="80" spans="1:36" ht="15" customHeight="1">
      <c r="D80" s="69"/>
      <c r="E80" s="69"/>
      <c r="F80" s="69"/>
      <c r="G80" s="69"/>
      <c r="H80" s="69"/>
      <c r="I80" s="64"/>
      <c r="J80" s="64"/>
      <c r="K80" s="64"/>
      <c r="L80" s="64"/>
      <c r="M80" s="64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</row>
    <row r="81" spans="1:36" ht="15" customHeight="1">
      <c r="D81" s="69"/>
      <c r="E81" s="69"/>
      <c r="F81" s="69"/>
      <c r="G81" s="69"/>
      <c r="H81" s="69"/>
      <c r="I81" s="64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64"/>
      <c r="W81" s="64"/>
      <c r="X81" s="64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</row>
    <row r="82" spans="1:36" ht="15" customHeight="1">
      <c r="D82" s="69"/>
      <c r="E82" s="69"/>
      <c r="F82" s="69"/>
      <c r="G82" s="69"/>
      <c r="H82" s="69"/>
      <c r="I82" s="69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64"/>
      <c r="W82" s="64"/>
      <c r="X82" s="64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</row>
    <row r="83" spans="1:36" ht="15" customHeight="1">
      <c r="D83" s="69"/>
      <c r="E83" s="69"/>
      <c r="F83" s="69"/>
      <c r="G83" s="69"/>
      <c r="H83" s="69"/>
      <c r="I83" s="69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64"/>
      <c r="W83" s="64"/>
      <c r="X83" s="64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</row>
    <row r="84" spans="1:36" ht="15" customHeight="1">
      <c r="D84" s="69"/>
      <c r="E84" s="69"/>
      <c r="F84" s="69"/>
      <c r="G84" s="69"/>
      <c r="H84" s="69"/>
      <c r="I84" s="69"/>
      <c r="J84" s="229"/>
      <c r="K84" s="230"/>
      <c r="L84" s="229"/>
      <c r="M84" s="230"/>
      <c r="N84" s="229"/>
      <c r="O84" s="230"/>
      <c r="P84" s="229"/>
      <c r="Q84" s="230"/>
      <c r="R84" s="229"/>
      <c r="S84" s="230"/>
      <c r="T84" s="229"/>
      <c r="U84" s="230"/>
      <c r="V84" s="64"/>
      <c r="W84" s="64"/>
      <c r="X84" s="64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</row>
    <row r="85" spans="1:36" ht="15" customHeight="1">
      <c r="D85" s="69"/>
      <c r="E85" s="69"/>
      <c r="F85" s="69"/>
      <c r="G85" s="69"/>
      <c r="H85" s="69"/>
      <c r="I85" s="69"/>
      <c r="J85" s="229"/>
      <c r="K85" s="230"/>
      <c r="L85" s="229"/>
      <c r="M85" s="230"/>
      <c r="N85" s="229"/>
      <c r="O85" s="230"/>
      <c r="P85" s="229"/>
      <c r="Q85" s="230"/>
      <c r="R85" s="229"/>
      <c r="S85" s="230"/>
      <c r="T85" s="229"/>
      <c r="U85" s="230"/>
      <c r="V85" s="64"/>
      <c r="W85" s="64"/>
      <c r="X85" s="64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</row>
    <row r="86" spans="1:36" ht="15" customHeight="1">
      <c r="D86" s="69"/>
      <c r="E86" s="69"/>
      <c r="F86" s="69"/>
      <c r="G86" s="69"/>
      <c r="H86" s="69"/>
      <c r="I86" s="69"/>
      <c r="J86" s="229"/>
      <c r="K86" s="230"/>
      <c r="L86" s="229"/>
      <c r="M86" s="230"/>
      <c r="N86" s="229"/>
      <c r="O86" s="230"/>
      <c r="P86" s="229"/>
      <c r="Q86" s="230"/>
      <c r="R86" s="229"/>
      <c r="S86" s="230"/>
      <c r="T86" s="229"/>
      <c r="U86" s="230"/>
      <c r="V86" s="64"/>
      <c r="W86" s="64"/>
      <c r="X86" s="64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</row>
    <row r="87" spans="1:36" ht="15" customHeight="1">
      <c r="D87" s="69"/>
      <c r="E87" s="69"/>
      <c r="F87" s="69"/>
      <c r="G87" s="69"/>
      <c r="H87" s="69"/>
      <c r="I87" s="69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</row>
    <row r="88" spans="1:36" ht="1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</row>
    <row r="89" spans="1:36" ht="1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</row>
    <row r="90" spans="1:36" ht="15" customHeight="1">
      <c r="A90" s="67" t="s">
        <v>183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</row>
    <row r="91" spans="1:36" ht="1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</row>
    <row r="92" spans="1:36" ht="15" customHeight="1">
      <c r="D92" s="69"/>
      <c r="E92" s="69"/>
      <c r="F92" s="69"/>
      <c r="G92" s="69"/>
      <c r="H92" s="69"/>
      <c r="I92" s="64"/>
      <c r="J92" s="64"/>
      <c r="K92" s="64"/>
      <c r="L92" s="64"/>
      <c r="M92" s="64"/>
      <c r="N92" s="64"/>
      <c r="O92" s="64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</row>
    <row r="93" spans="1:36" ht="15" customHeight="1">
      <c r="D93" s="69"/>
      <c r="E93" s="69"/>
      <c r="F93" s="69"/>
      <c r="G93" s="69"/>
      <c r="H93" s="69"/>
      <c r="I93" s="64"/>
      <c r="J93" s="64" t="s">
        <v>71</v>
      </c>
      <c r="K93" s="64"/>
      <c r="L93" s="64"/>
      <c r="M93" s="64"/>
      <c r="N93" s="64"/>
      <c r="O93" s="64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</row>
    <row r="94" spans="1:36" ht="15" customHeight="1">
      <c r="D94" s="69"/>
      <c r="E94" s="69"/>
      <c r="F94" s="69"/>
      <c r="G94" s="69"/>
      <c r="H94" s="69"/>
      <c r="I94" s="64"/>
      <c r="J94" s="64"/>
      <c r="K94" s="64"/>
      <c r="L94" s="64"/>
      <c r="M94" s="64"/>
      <c r="N94" s="64"/>
      <c r="O94" s="64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</row>
    <row r="95" spans="1:36" ht="15" customHeight="1">
      <c r="D95" s="69"/>
      <c r="E95" s="69"/>
      <c r="F95" s="69"/>
      <c r="G95" s="69"/>
      <c r="H95" s="69"/>
      <c r="I95" s="64"/>
      <c r="J95" s="64" t="s">
        <v>48</v>
      </c>
      <c r="K95" s="64" t="s">
        <v>49</v>
      </c>
      <c r="L95" s="64" t="s">
        <v>50</v>
      </c>
      <c r="M95" s="64" t="s">
        <v>72</v>
      </c>
      <c r="N95" s="64"/>
      <c r="O95" s="64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</row>
    <row r="96" spans="1:36" ht="15" customHeight="1">
      <c r="D96" s="69"/>
      <c r="E96" s="69"/>
      <c r="F96" s="69"/>
      <c r="G96" s="69"/>
      <c r="H96" s="69"/>
      <c r="I96" s="66" t="s">
        <v>62</v>
      </c>
      <c r="J96" s="65">
        <v>0.5</v>
      </c>
      <c r="K96" s="65">
        <v>0.25</v>
      </c>
      <c r="L96" s="65">
        <v>0</v>
      </c>
      <c r="M96" s="65">
        <v>0.25</v>
      </c>
      <c r="N96" s="64"/>
      <c r="O96" s="64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</row>
    <row r="97" spans="1:36" ht="15" customHeight="1">
      <c r="D97" s="69"/>
      <c r="E97" s="69"/>
      <c r="F97" s="69"/>
      <c r="G97" s="69"/>
      <c r="H97" s="69"/>
      <c r="I97" s="66" t="s">
        <v>63</v>
      </c>
      <c r="J97" s="65">
        <v>0.33333333333333326</v>
      </c>
      <c r="K97" s="65">
        <v>0.5</v>
      </c>
      <c r="L97" s="65">
        <v>0</v>
      </c>
      <c r="M97" s="65">
        <v>0.16666666666666663</v>
      </c>
      <c r="N97" s="64"/>
      <c r="O97" s="64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</row>
    <row r="98" spans="1:36" ht="15" customHeight="1">
      <c r="D98" s="69"/>
      <c r="E98" s="69"/>
      <c r="F98" s="69"/>
      <c r="G98" s="69"/>
      <c r="H98" s="69"/>
      <c r="I98" s="64"/>
      <c r="J98" s="64"/>
      <c r="K98" s="64"/>
      <c r="L98" s="64"/>
      <c r="M98" s="64"/>
      <c r="N98" s="64"/>
      <c r="O98" s="64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</row>
    <row r="99" spans="1:36" ht="1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</row>
    <row r="100" spans="1:36" ht="1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</row>
    <row r="101" spans="1:36" ht="1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</row>
    <row r="102" spans="1:36" ht="1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</row>
    <row r="103" spans="1:36" ht="1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</row>
    <row r="104" spans="1:36" ht="1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</row>
    <row r="105" spans="1:36" ht="1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</row>
    <row r="106" spans="1:36" ht="1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</row>
    <row r="107" spans="1:36" ht="15" customHeight="1">
      <c r="A107" s="67" t="s">
        <v>184</v>
      </c>
      <c r="D107" s="69"/>
      <c r="E107" s="69"/>
      <c r="F107" s="69"/>
      <c r="G107" s="69"/>
      <c r="H107" s="69"/>
      <c r="I107" s="64"/>
      <c r="J107" s="64"/>
      <c r="K107" s="64"/>
      <c r="L107" s="64"/>
      <c r="M107" s="64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</row>
    <row r="108" spans="1:36" ht="15" customHeight="1">
      <c r="D108" s="69"/>
      <c r="E108" s="69"/>
      <c r="F108" s="69"/>
      <c r="G108" s="69"/>
      <c r="H108" s="69"/>
      <c r="I108" s="64"/>
      <c r="J108" s="64"/>
      <c r="K108" s="64"/>
      <c r="L108" s="64"/>
      <c r="M108" s="64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</row>
    <row r="109" spans="1:36" ht="15" customHeight="1">
      <c r="D109" s="69"/>
      <c r="E109" s="69"/>
      <c r="F109" s="69"/>
      <c r="G109" s="69"/>
      <c r="H109" s="69"/>
      <c r="I109" s="64"/>
      <c r="J109" s="64" t="s">
        <v>73</v>
      </c>
      <c r="K109" s="64"/>
      <c r="L109" s="64"/>
      <c r="M109" s="64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</row>
    <row r="110" spans="1:36" ht="15" customHeight="1">
      <c r="D110" s="69"/>
      <c r="E110" s="69"/>
      <c r="F110" s="69"/>
      <c r="G110" s="69"/>
      <c r="H110" s="69"/>
      <c r="I110" s="64"/>
      <c r="J110" s="64"/>
      <c r="K110" s="64"/>
      <c r="L110" s="64"/>
      <c r="M110" s="64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</row>
    <row r="111" spans="1:36" ht="15" customHeight="1">
      <c r="D111" s="69"/>
      <c r="E111" s="69"/>
      <c r="F111" s="69"/>
      <c r="G111" s="69"/>
      <c r="H111" s="69"/>
      <c r="I111" s="64"/>
      <c r="J111" s="64" t="s">
        <v>51</v>
      </c>
      <c r="K111" s="64" t="s">
        <v>52</v>
      </c>
      <c r="L111" s="64"/>
      <c r="M111" s="64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</row>
    <row r="112" spans="1:36" ht="15" customHeight="1">
      <c r="D112" s="69"/>
      <c r="E112" s="69"/>
      <c r="F112" s="69"/>
      <c r="G112" s="69"/>
      <c r="H112" s="69"/>
      <c r="I112" s="66" t="s">
        <v>62</v>
      </c>
      <c r="J112" s="65">
        <v>0.75</v>
      </c>
      <c r="K112" s="65">
        <v>0.25</v>
      </c>
      <c r="L112" s="64"/>
      <c r="M112" s="64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</row>
    <row r="113" spans="1:36" ht="15" customHeight="1">
      <c r="D113" s="69"/>
      <c r="E113" s="69"/>
      <c r="F113" s="69"/>
      <c r="G113" s="69"/>
      <c r="H113" s="69"/>
      <c r="I113" s="66" t="s">
        <v>63</v>
      </c>
      <c r="J113" s="65">
        <v>0.91700000000000004</v>
      </c>
      <c r="K113" s="65">
        <v>8.3000000000000004E-2</v>
      </c>
      <c r="L113" s="64"/>
      <c r="M113" s="64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</row>
    <row r="114" spans="1:36" ht="15" customHeight="1">
      <c r="D114" s="69"/>
      <c r="E114" s="69"/>
      <c r="F114" s="69"/>
      <c r="G114" s="69"/>
      <c r="H114" s="69"/>
      <c r="I114" s="64"/>
      <c r="J114" s="64"/>
      <c r="K114" s="64"/>
      <c r="L114" s="64"/>
      <c r="M114" s="64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</row>
    <row r="115" spans="1:36" ht="15" customHeight="1">
      <c r="D115" s="69"/>
      <c r="E115" s="69"/>
      <c r="F115" s="69"/>
      <c r="G115" s="69"/>
      <c r="H115" s="69"/>
      <c r="I115" s="64"/>
      <c r="J115" s="64"/>
      <c r="K115" s="64"/>
      <c r="L115" s="64"/>
      <c r="M115" s="64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</row>
    <row r="116" spans="1:36" ht="15" customHeight="1">
      <c r="D116" s="69"/>
      <c r="E116" s="69"/>
      <c r="F116" s="69"/>
      <c r="G116" s="69"/>
      <c r="H116" s="69"/>
      <c r="I116" s="64"/>
      <c r="J116" s="64"/>
      <c r="K116" s="64"/>
      <c r="L116" s="64"/>
      <c r="M116" s="64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</row>
    <row r="117" spans="1:36" ht="15" customHeight="1">
      <c r="D117" s="69"/>
      <c r="E117" s="69"/>
      <c r="F117" s="69"/>
      <c r="G117" s="69"/>
      <c r="H117" s="69"/>
      <c r="I117" s="64"/>
      <c r="J117" s="64"/>
      <c r="K117" s="64"/>
      <c r="L117" s="64"/>
      <c r="M117" s="64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</row>
    <row r="118" spans="1:36" ht="1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</row>
    <row r="119" spans="1:36" ht="1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</row>
    <row r="120" spans="1:36" ht="1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</row>
    <row r="121" spans="1:36" ht="1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</row>
    <row r="122" spans="1:36" ht="1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</row>
    <row r="123" spans="1:36" ht="15" customHeight="1">
      <c r="D123" s="69"/>
      <c r="E123" s="69"/>
      <c r="F123" s="69"/>
      <c r="G123" s="69"/>
      <c r="H123" s="69"/>
      <c r="I123" s="64"/>
      <c r="J123" s="64"/>
      <c r="K123" s="64"/>
      <c r="L123" s="64"/>
      <c r="M123" s="64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</row>
    <row r="124" spans="1:36" ht="15" customHeight="1">
      <c r="A124" s="67" t="s">
        <v>8</v>
      </c>
      <c r="D124" s="69"/>
      <c r="E124" s="69"/>
      <c r="F124" s="69"/>
      <c r="G124" s="69"/>
      <c r="H124" s="69"/>
      <c r="I124" s="64"/>
      <c r="J124" s="64"/>
      <c r="K124" s="64"/>
      <c r="L124" s="64"/>
      <c r="M124" s="64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</row>
    <row r="125" spans="1:36" ht="15" customHeight="1">
      <c r="D125" s="69"/>
      <c r="E125" s="69"/>
      <c r="F125" s="69"/>
      <c r="G125" s="69"/>
      <c r="H125" s="69"/>
      <c r="I125" s="64"/>
      <c r="J125" s="64"/>
      <c r="K125" s="64"/>
      <c r="L125" s="64"/>
      <c r="M125" s="64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</row>
    <row r="126" spans="1:36" ht="15" customHeight="1">
      <c r="D126" s="69"/>
      <c r="E126" s="69"/>
      <c r="F126" s="69"/>
      <c r="G126" s="69"/>
      <c r="H126" s="69"/>
      <c r="I126" s="64"/>
      <c r="J126" s="64" t="s">
        <v>8</v>
      </c>
      <c r="K126" s="64"/>
      <c r="L126" s="64"/>
      <c r="M126" s="64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</row>
    <row r="127" spans="1:36" ht="15" customHeight="1">
      <c r="D127" s="69"/>
      <c r="E127" s="69"/>
      <c r="F127" s="69"/>
      <c r="G127" s="69"/>
      <c r="H127" s="69"/>
      <c r="I127" s="64"/>
      <c r="J127" s="64"/>
      <c r="K127" s="64"/>
      <c r="L127" s="64"/>
      <c r="M127" s="64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</row>
    <row r="128" spans="1:36" ht="15" customHeight="1">
      <c r="D128" s="69"/>
      <c r="E128" s="69"/>
      <c r="F128" s="69"/>
      <c r="G128" s="69"/>
      <c r="H128" s="69"/>
      <c r="I128" s="64"/>
      <c r="J128" s="64" t="s">
        <v>77</v>
      </c>
      <c r="K128" s="64" t="s">
        <v>78</v>
      </c>
      <c r="L128" s="64"/>
      <c r="M128" s="64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</row>
    <row r="129" spans="1:36" ht="15" customHeight="1">
      <c r="D129" s="69"/>
      <c r="E129" s="69"/>
      <c r="F129" s="69"/>
      <c r="G129" s="69"/>
      <c r="H129" s="69"/>
      <c r="I129" s="66" t="s">
        <v>62</v>
      </c>
      <c r="J129" s="65">
        <v>1</v>
      </c>
      <c r="K129" s="65">
        <v>0</v>
      </c>
      <c r="L129" s="64"/>
      <c r="M129" s="64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</row>
    <row r="130" spans="1:36" ht="15" customHeight="1">
      <c r="D130" s="69"/>
      <c r="E130" s="69"/>
      <c r="F130" s="69"/>
      <c r="G130" s="69"/>
      <c r="H130" s="69"/>
      <c r="I130" s="66" t="s">
        <v>63</v>
      </c>
      <c r="J130" s="65">
        <v>1</v>
      </c>
      <c r="K130" s="65">
        <v>0</v>
      </c>
      <c r="L130" s="64"/>
      <c r="M130" s="64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</row>
    <row r="131" spans="1:36" ht="15" customHeight="1">
      <c r="D131" s="69"/>
      <c r="E131" s="69"/>
      <c r="F131" s="69"/>
      <c r="G131" s="69"/>
      <c r="H131" s="69"/>
      <c r="I131" s="64"/>
      <c r="J131" s="64"/>
      <c r="K131" s="64"/>
      <c r="L131" s="64"/>
      <c r="M131" s="64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</row>
    <row r="132" spans="1:36" ht="15" customHeight="1">
      <c r="D132" s="69"/>
      <c r="E132" s="69"/>
      <c r="F132" s="69"/>
      <c r="G132" s="69"/>
      <c r="H132" s="69"/>
      <c r="I132" s="64"/>
      <c r="J132" s="64"/>
      <c r="K132" s="64"/>
      <c r="L132" s="64"/>
      <c r="M132" s="64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</row>
    <row r="133" spans="1:36" ht="15" customHeight="1">
      <c r="D133" s="69"/>
      <c r="E133" s="69"/>
      <c r="F133" s="69"/>
      <c r="G133" s="69"/>
      <c r="H133" s="69"/>
      <c r="I133" s="64"/>
      <c r="J133" s="64"/>
      <c r="K133" s="64"/>
      <c r="L133" s="64"/>
      <c r="M133" s="64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</row>
    <row r="134" spans="1:36" ht="15" customHeight="1">
      <c r="D134" s="69"/>
      <c r="E134" s="69"/>
      <c r="F134" s="69"/>
      <c r="G134" s="69"/>
      <c r="H134" s="69"/>
      <c r="I134" s="64"/>
      <c r="J134" s="64"/>
      <c r="K134" s="64"/>
      <c r="L134" s="64"/>
      <c r="M134" s="64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</row>
    <row r="135" spans="1:36" ht="15" customHeight="1">
      <c r="D135" s="69"/>
      <c r="E135" s="69"/>
      <c r="F135" s="69"/>
      <c r="G135" s="69"/>
      <c r="H135" s="69"/>
      <c r="I135" s="64"/>
      <c r="J135" s="64"/>
      <c r="K135" s="64"/>
      <c r="L135" s="64"/>
      <c r="M135" s="64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</row>
    <row r="136" spans="1:36" ht="1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</row>
    <row r="137" spans="1:36" ht="1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</row>
    <row r="138" spans="1:36" ht="1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</row>
    <row r="139" spans="1:36" ht="1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</row>
    <row r="140" spans="1:36" ht="1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</row>
    <row r="141" spans="1:36" ht="15" customHeight="1">
      <c r="A141" s="67" t="s">
        <v>81</v>
      </c>
      <c r="D141" s="69"/>
      <c r="E141" s="69"/>
      <c r="F141" s="69"/>
      <c r="G141" s="69"/>
      <c r="H141" s="69"/>
      <c r="I141" s="69"/>
      <c r="J141" s="64"/>
      <c r="K141" s="64"/>
      <c r="L141" s="64"/>
      <c r="M141" s="64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</row>
    <row r="142" spans="1:36" ht="15" customHeight="1">
      <c r="D142" s="69"/>
      <c r="E142" s="69"/>
      <c r="F142" s="69"/>
      <c r="G142" s="69"/>
      <c r="H142" s="69"/>
      <c r="I142" s="69"/>
      <c r="J142" s="64"/>
      <c r="K142" s="64" t="s">
        <v>81</v>
      </c>
      <c r="L142" s="64"/>
      <c r="M142" s="64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</row>
    <row r="143" spans="1:36" ht="15" customHeight="1">
      <c r="D143" s="69"/>
      <c r="E143" s="69"/>
      <c r="F143" s="69"/>
      <c r="G143" s="69"/>
      <c r="H143" s="69"/>
      <c r="I143" s="69"/>
      <c r="J143" s="64"/>
      <c r="K143" s="64"/>
      <c r="L143" s="64"/>
      <c r="M143" s="64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</row>
    <row r="144" spans="1:36" ht="15" customHeight="1">
      <c r="D144" s="69"/>
      <c r="E144" s="69"/>
      <c r="F144" s="69"/>
      <c r="G144" s="69"/>
      <c r="H144" s="69"/>
      <c r="I144" s="69"/>
      <c r="J144" s="64"/>
      <c r="K144" s="64" t="s">
        <v>9</v>
      </c>
      <c r="L144" s="64" t="s">
        <v>23</v>
      </c>
      <c r="M144" s="64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</row>
    <row r="145" spans="1:36" ht="15" customHeight="1">
      <c r="D145" s="69"/>
      <c r="E145" s="69"/>
      <c r="F145" s="69"/>
      <c r="G145" s="69"/>
      <c r="H145" s="69"/>
      <c r="I145" s="69"/>
      <c r="J145" s="66" t="s">
        <v>62</v>
      </c>
      <c r="K145" s="65">
        <v>0.75</v>
      </c>
      <c r="L145" s="65">
        <v>0.25</v>
      </c>
      <c r="M145" s="64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</row>
    <row r="146" spans="1:36" ht="15" customHeight="1">
      <c r="D146" s="69"/>
      <c r="E146" s="69"/>
      <c r="F146" s="69"/>
      <c r="G146" s="69"/>
      <c r="H146" s="69"/>
      <c r="I146" s="69"/>
      <c r="J146" s="66" t="s">
        <v>63</v>
      </c>
      <c r="K146" s="65">
        <v>0.83299999999999996</v>
      </c>
      <c r="L146" s="65">
        <v>0.16700000000000001</v>
      </c>
      <c r="M146" s="64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</row>
    <row r="147" spans="1:36" ht="15" customHeight="1">
      <c r="D147" s="69"/>
      <c r="E147" s="69"/>
      <c r="F147" s="69"/>
      <c r="G147" s="69"/>
      <c r="H147" s="69"/>
      <c r="I147" s="69"/>
      <c r="J147" s="64"/>
      <c r="K147" s="64"/>
      <c r="L147" s="64"/>
      <c r="M147" s="64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</row>
    <row r="148" spans="1:36" ht="1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</row>
    <row r="149" spans="1:36" ht="1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</row>
    <row r="150" spans="1:36" ht="1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</row>
    <row r="151" spans="1:36" ht="1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</row>
    <row r="152" spans="1:36" ht="1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</row>
    <row r="153" spans="1:36" ht="1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</row>
    <row r="154" spans="1:36" ht="1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</row>
    <row r="155" spans="1:36" ht="1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</row>
    <row r="156" spans="1:36" ht="1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</row>
    <row r="157" spans="1:36" ht="15" customHeight="1">
      <c r="D157" s="69"/>
      <c r="E157" s="69"/>
      <c r="F157" s="69"/>
      <c r="G157" s="69"/>
      <c r="H157" s="69"/>
      <c r="I157" s="64"/>
      <c r="J157" s="64"/>
      <c r="K157" s="64"/>
      <c r="L157" s="64"/>
      <c r="M157" s="64"/>
      <c r="N157" s="64"/>
      <c r="O157" s="64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</row>
    <row r="158" spans="1:36" ht="15" customHeight="1">
      <c r="A158" s="67" t="s">
        <v>185</v>
      </c>
      <c r="D158" s="69"/>
      <c r="E158" s="69"/>
      <c r="F158" s="69"/>
      <c r="G158" s="69"/>
      <c r="H158" s="69"/>
      <c r="I158" s="64"/>
      <c r="J158" s="64"/>
      <c r="K158" s="64"/>
      <c r="L158" s="64"/>
      <c r="M158" s="64"/>
      <c r="N158" s="64"/>
      <c r="O158" s="64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</row>
    <row r="159" spans="1:36" ht="15" customHeight="1">
      <c r="D159" s="69"/>
      <c r="E159" s="69"/>
      <c r="F159" s="69"/>
      <c r="G159" s="69"/>
      <c r="H159" s="69"/>
      <c r="I159" s="64"/>
      <c r="J159" s="64" t="s">
        <v>82</v>
      </c>
      <c r="K159" s="64"/>
      <c r="L159" s="64"/>
      <c r="M159" s="64"/>
      <c r="N159" s="64"/>
      <c r="O159" s="64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</row>
    <row r="160" spans="1:36" ht="15" customHeight="1">
      <c r="D160" s="69"/>
      <c r="E160" s="69"/>
      <c r="F160" s="69"/>
      <c r="G160" s="69"/>
      <c r="H160" s="69"/>
      <c r="I160" s="64"/>
      <c r="J160" s="64"/>
      <c r="K160" s="64"/>
      <c r="L160" s="64"/>
      <c r="M160" s="64"/>
      <c r="N160" s="64"/>
      <c r="O160" s="64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</row>
    <row r="161" spans="1:36" ht="15" customHeight="1">
      <c r="D161" s="69"/>
      <c r="E161" s="69"/>
      <c r="F161" s="69"/>
      <c r="G161" s="69"/>
      <c r="H161" s="69"/>
      <c r="I161" s="64"/>
      <c r="J161" s="64" t="s">
        <v>25</v>
      </c>
      <c r="K161" s="64" t="s">
        <v>83</v>
      </c>
      <c r="L161" s="64" t="s">
        <v>84</v>
      </c>
      <c r="M161" s="64"/>
      <c r="N161" s="64"/>
      <c r="O161" s="64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</row>
    <row r="162" spans="1:36" ht="15" customHeight="1">
      <c r="D162" s="69"/>
      <c r="E162" s="69"/>
      <c r="F162" s="69"/>
      <c r="G162" s="69"/>
      <c r="H162" s="69"/>
      <c r="I162" s="66" t="s">
        <v>62</v>
      </c>
      <c r="J162" s="65">
        <v>0.75</v>
      </c>
      <c r="K162" s="65">
        <v>0</v>
      </c>
      <c r="L162" s="65">
        <v>0.25</v>
      </c>
      <c r="M162" s="64"/>
      <c r="N162" s="64"/>
      <c r="O162" s="64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</row>
    <row r="163" spans="1:36" ht="15" customHeight="1">
      <c r="D163" s="69"/>
      <c r="E163" s="69"/>
      <c r="F163" s="69"/>
      <c r="G163" s="69"/>
      <c r="H163" s="69"/>
      <c r="I163" s="66" t="s">
        <v>63</v>
      </c>
      <c r="J163" s="65">
        <v>0.33300000000000002</v>
      </c>
      <c r="K163" s="65">
        <v>0</v>
      </c>
      <c r="L163" s="65">
        <v>0.66700000000000004</v>
      </c>
      <c r="M163" s="64"/>
      <c r="N163" s="64"/>
      <c r="O163" s="64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</row>
    <row r="164" spans="1:36" ht="15" customHeight="1">
      <c r="D164" s="69"/>
      <c r="E164" s="69"/>
      <c r="F164" s="69"/>
      <c r="G164" s="69"/>
      <c r="H164" s="69"/>
      <c r="I164" s="64"/>
      <c r="J164" s="64"/>
      <c r="K164" s="64"/>
      <c r="L164" s="64"/>
      <c r="M164" s="64"/>
      <c r="N164" s="64"/>
      <c r="O164" s="64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</row>
    <row r="165" spans="1:36" ht="15" customHeight="1">
      <c r="D165" s="69"/>
      <c r="E165" s="69"/>
      <c r="F165" s="69"/>
      <c r="G165" s="69"/>
      <c r="H165" s="69"/>
      <c r="I165" s="64"/>
      <c r="J165" s="64"/>
      <c r="K165" s="64"/>
      <c r="L165" s="64"/>
      <c r="M165" s="64"/>
      <c r="N165" s="64"/>
      <c r="O165" s="64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</row>
    <row r="166" spans="1:36" ht="15" customHeight="1">
      <c r="D166" s="69"/>
      <c r="E166" s="69"/>
      <c r="F166" s="69"/>
      <c r="G166" s="69"/>
      <c r="H166" s="69"/>
      <c r="I166" s="64"/>
      <c r="J166" s="64"/>
      <c r="K166" s="64"/>
      <c r="L166" s="64"/>
      <c r="M166" s="64"/>
      <c r="N166" s="64"/>
      <c r="O166" s="64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</row>
    <row r="167" spans="1:36" ht="15" customHeight="1">
      <c r="D167" s="69"/>
      <c r="E167" s="69"/>
      <c r="F167" s="69"/>
      <c r="G167" s="69"/>
      <c r="H167" s="69"/>
      <c r="I167" s="64"/>
      <c r="J167" s="64"/>
      <c r="K167" s="64"/>
      <c r="L167" s="64"/>
      <c r="M167" s="64"/>
      <c r="N167" s="64"/>
      <c r="O167" s="64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</row>
    <row r="168" spans="1:36" ht="1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</row>
    <row r="169" spans="1:36" ht="1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</row>
    <row r="170" spans="1:36" ht="1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</row>
    <row r="171" spans="1:36" ht="1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</row>
    <row r="172" spans="1:36" ht="1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</row>
    <row r="173" spans="1:36" ht="1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</row>
    <row r="174" spans="1:36" ht="1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</row>
    <row r="175" spans="1:36" ht="15" customHeight="1">
      <c r="A175" s="67" t="s">
        <v>87</v>
      </c>
      <c r="D175" s="69"/>
      <c r="E175" s="69"/>
      <c r="F175" s="69"/>
      <c r="G175" s="69"/>
      <c r="H175" s="69"/>
      <c r="I175" s="64"/>
      <c r="J175" s="64"/>
      <c r="K175" s="64"/>
      <c r="L175" s="64"/>
      <c r="M175" s="64"/>
      <c r="N175" s="64"/>
      <c r="O175" s="64"/>
      <c r="P175" s="64"/>
      <c r="Q175" s="64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</row>
    <row r="176" spans="1:36" ht="15" customHeight="1">
      <c r="D176" s="69"/>
      <c r="E176" s="69"/>
      <c r="F176" s="69"/>
      <c r="G176" s="69"/>
      <c r="H176" s="69"/>
      <c r="I176" s="64"/>
      <c r="J176" s="64" t="s">
        <v>87</v>
      </c>
      <c r="K176" s="64"/>
      <c r="L176" s="64"/>
      <c r="M176" s="64"/>
      <c r="N176" s="64"/>
      <c r="O176" s="64"/>
      <c r="P176" s="64"/>
      <c r="Q176" s="64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</row>
    <row r="177" spans="4:36" ht="15" customHeight="1">
      <c r="D177" s="69"/>
      <c r="E177" s="69"/>
      <c r="F177" s="69"/>
      <c r="G177" s="69"/>
      <c r="H177" s="69"/>
      <c r="I177" s="64"/>
      <c r="J177" s="64"/>
      <c r="K177" s="64"/>
      <c r="L177" s="64"/>
      <c r="M177" s="64"/>
      <c r="N177" s="64"/>
      <c r="O177" s="64"/>
      <c r="P177" s="64"/>
      <c r="Q177" s="64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</row>
    <row r="178" spans="4:36" ht="15" customHeight="1">
      <c r="D178" s="69"/>
      <c r="E178" s="69"/>
      <c r="F178" s="69"/>
      <c r="G178" s="69"/>
      <c r="H178" s="69"/>
      <c r="I178" s="64"/>
      <c r="J178" s="64" t="s">
        <v>88</v>
      </c>
      <c r="K178" s="64" t="s">
        <v>89</v>
      </c>
      <c r="L178" s="64" t="s">
        <v>90</v>
      </c>
      <c r="M178" s="64" t="s">
        <v>91</v>
      </c>
      <c r="N178" s="64" t="s">
        <v>92</v>
      </c>
      <c r="O178" s="64"/>
      <c r="P178" s="64"/>
      <c r="Q178" s="64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</row>
    <row r="179" spans="4:36" ht="15" customHeight="1">
      <c r="D179" s="69"/>
      <c r="E179" s="69"/>
      <c r="F179" s="69"/>
      <c r="G179" s="69"/>
      <c r="H179" s="69"/>
      <c r="I179" s="66" t="s">
        <v>62</v>
      </c>
      <c r="J179" s="65">
        <v>0</v>
      </c>
      <c r="K179" s="65">
        <v>0.5</v>
      </c>
      <c r="L179" s="65">
        <v>0.25</v>
      </c>
      <c r="M179" s="65">
        <v>0</v>
      </c>
      <c r="N179" s="65">
        <v>0.25</v>
      </c>
      <c r="O179" s="64"/>
      <c r="P179" s="64"/>
      <c r="Q179" s="64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</row>
    <row r="180" spans="4:36" ht="15" customHeight="1">
      <c r="D180" s="69"/>
      <c r="E180" s="69"/>
      <c r="F180" s="69"/>
      <c r="G180" s="69"/>
      <c r="H180" s="69"/>
      <c r="I180" s="66" t="s">
        <v>63</v>
      </c>
      <c r="J180" s="65">
        <v>0.16666666666666663</v>
      </c>
      <c r="K180" s="65">
        <v>8.3333333333333315E-2</v>
      </c>
      <c r="L180" s="65">
        <v>0.66666666666666652</v>
      </c>
      <c r="M180" s="65">
        <v>8.3333333333333315E-2</v>
      </c>
      <c r="N180" s="65">
        <v>0</v>
      </c>
      <c r="O180" s="64"/>
      <c r="P180" s="64"/>
      <c r="Q180" s="64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</row>
    <row r="181" spans="4:36" ht="15" customHeight="1">
      <c r="D181" s="69"/>
      <c r="E181" s="69"/>
      <c r="F181" s="69"/>
      <c r="G181" s="69"/>
      <c r="H181" s="69"/>
      <c r="I181" s="64"/>
      <c r="J181" s="64"/>
      <c r="K181" s="64"/>
      <c r="L181" s="64"/>
      <c r="M181" s="64"/>
      <c r="N181" s="64"/>
      <c r="O181" s="64"/>
      <c r="P181" s="64"/>
      <c r="Q181" s="64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</row>
    <row r="182" spans="4:36" ht="15" customHeight="1">
      <c r="D182" s="69"/>
      <c r="E182" s="69"/>
      <c r="F182" s="69"/>
      <c r="G182" s="69"/>
      <c r="H182" s="69"/>
      <c r="I182" s="64"/>
      <c r="J182" s="64"/>
      <c r="K182" s="64"/>
      <c r="L182" s="64"/>
      <c r="M182" s="64"/>
      <c r="N182" s="64"/>
      <c r="O182" s="64"/>
      <c r="P182" s="64"/>
      <c r="Q182" s="64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</row>
    <row r="183" spans="4:36" ht="15" customHeight="1">
      <c r="D183" s="69"/>
      <c r="E183" s="69"/>
      <c r="F183" s="69"/>
      <c r="G183" s="69"/>
      <c r="H183" s="69"/>
      <c r="I183" s="64"/>
      <c r="J183" s="64"/>
      <c r="K183" s="64"/>
      <c r="L183" s="64"/>
      <c r="M183" s="64"/>
      <c r="N183" s="64"/>
      <c r="O183" s="64"/>
      <c r="P183" s="64"/>
      <c r="Q183" s="64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</row>
    <row r="184" spans="4:36" ht="1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</row>
    <row r="185" spans="4:36" ht="1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</row>
    <row r="186" spans="4:36" ht="1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</row>
    <row r="187" spans="4:36" ht="1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</row>
    <row r="188" spans="4:36" ht="1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</row>
    <row r="189" spans="4:36" ht="1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</row>
    <row r="190" spans="4:36" ht="1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</row>
    <row r="191" spans="4:36" ht="1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</row>
    <row r="192" spans="4:36" ht="1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</row>
    <row r="193" spans="1:36" ht="1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</row>
    <row r="194" spans="1:36" ht="1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</row>
    <row r="195" spans="1:36" ht="1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</row>
    <row r="196" spans="1:36" ht="1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</row>
    <row r="197" spans="1:36" ht="1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</row>
    <row r="198" spans="1:36" ht="1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</row>
    <row r="199" spans="1:36" ht="1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</row>
    <row r="200" spans="1:36" ht="1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</row>
    <row r="201" spans="1:36" ht="15" customHeight="1">
      <c r="A201" s="67" t="s">
        <v>33</v>
      </c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</row>
    <row r="202" spans="1:36" ht="1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</row>
    <row r="203" spans="1:36" ht="15" customHeight="1">
      <c r="D203" s="69"/>
      <c r="E203" s="69"/>
      <c r="F203" s="69"/>
      <c r="G203" s="69"/>
      <c r="H203" s="69"/>
      <c r="I203" s="64"/>
      <c r="J203" s="64"/>
      <c r="K203" s="64" t="s">
        <v>33</v>
      </c>
      <c r="L203" s="64"/>
      <c r="M203" s="64"/>
      <c r="N203" s="64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</row>
    <row r="204" spans="1:36" ht="15" customHeight="1">
      <c r="D204" s="69"/>
      <c r="E204" s="69"/>
      <c r="F204" s="69"/>
      <c r="G204" s="69"/>
      <c r="H204" s="69"/>
      <c r="I204" s="64"/>
      <c r="J204" s="64"/>
      <c r="K204" s="64"/>
      <c r="L204" s="64"/>
      <c r="M204" s="64"/>
      <c r="N204" s="64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</row>
    <row r="205" spans="1:36" ht="15" customHeight="1">
      <c r="D205" s="69"/>
      <c r="E205" s="69"/>
      <c r="F205" s="69"/>
      <c r="G205" s="69"/>
      <c r="H205" s="69"/>
      <c r="I205" s="64"/>
      <c r="J205" s="64"/>
      <c r="K205" s="64" t="s">
        <v>9</v>
      </c>
      <c r="L205" s="64" t="s">
        <v>23</v>
      </c>
      <c r="M205" s="64"/>
      <c r="N205" s="64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</row>
    <row r="206" spans="1:36" ht="15" customHeight="1">
      <c r="D206" s="69"/>
      <c r="E206" s="69"/>
      <c r="F206" s="69"/>
      <c r="G206" s="69"/>
      <c r="H206" s="69"/>
      <c r="I206" s="64"/>
      <c r="J206" s="66" t="s">
        <v>62</v>
      </c>
      <c r="K206" s="65">
        <v>0.17857142857142858</v>
      </c>
      <c r="L206" s="65">
        <v>0.8214285714285714</v>
      </c>
      <c r="M206" s="64"/>
      <c r="N206" s="64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</row>
    <row r="207" spans="1:36" ht="15" customHeight="1">
      <c r="D207" s="69"/>
      <c r="E207" s="69"/>
      <c r="F207" s="69"/>
      <c r="G207" s="69"/>
      <c r="H207" s="69"/>
      <c r="I207" s="64"/>
      <c r="J207" s="66" t="s">
        <v>63</v>
      </c>
      <c r="K207" s="65">
        <v>0.10714285714285714</v>
      </c>
      <c r="L207" s="65">
        <v>0.8928571428571429</v>
      </c>
      <c r="M207" s="64"/>
      <c r="N207" s="64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</row>
    <row r="208" spans="1:36" ht="15" customHeight="1">
      <c r="D208" s="69"/>
      <c r="E208" s="69"/>
      <c r="F208" s="69"/>
      <c r="G208" s="69"/>
      <c r="H208" s="69"/>
      <c r="I208" s="64"/>
      <c r="J208" s="64"/>
      <c r="K208" s="64"/>
      <c r="L208" s="64"/>
      <c r="M208" s="64"/>
      <c r="N208" s="64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</row>
    <row r="209" spans="1:36" ht="15" customHeight="1">
      <c r="D209" s="69"/>
      <c r="E209" s="69"/>
      <c r="F209" s="69"/>
      <c r="G209" s="69"/>
      <c r="H209" s="69"/>
      <c r="I209" s="64"/>
      <c r="J209" s="64"/>
      <c r="K209" s="64"/>
      <c r="L209" s="64"/>
      <c r="M209" s="64"/>
      <c r="N209" s="64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</row>
    <row r="210" spans="1:36" ht="15" customHeight="1">
      <c r="D210" s="69"/>
      <c r="E210" s="69"/>
      <c r="F210" s="69"/>
      <c r="G210" s="69"/>
      <c r="H210" s="69"/>
      <c r="I210" s="64"/>
      <c r="J210" s="64"/>
      <c r="K210" s="64"/>
      <c r="L210" s="64"/>
      <c r="M210" s="64"/>
      <c r="N210" s="64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</row>
    <row r="211" spans="1:36" ht="1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</row>
    <row r="212" spans="1:36" ht="1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</row>
    <row r="213" spans="1:36" ht="1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</row>
    <row r="214" spans="1:36" ht="1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</row>
    <row r="215" spans="1:36" ht="1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</row>
    <row r="216" spans="1:36" ht="1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</row>
    <row r="217" spans="1:36" ht="1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</row>
    <row r="218" spans="1:36" ht="15" customHeight="1">
      <c r="A218" s="67" t="s">
        <v>34</v>
      </c>
      <c r="D218" s="69"/>
      <c r="E218" s="69"/>
      <c r="F218" s="69"/>
      <c r="G218" s="69"/>
      <c r="H218" s="69"/>
      <c r="I218" s="64"/>
      <c r="J218" s="64"/>
      <c r="K218" s="64"/>
      <c r="L218" s="64"/>
      <c r="M218" s="64"/>
      <c r="N218" s="64"/>
      <c r="O218" s="64"/>
      <c r="P218" s="64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</row>
    <row r="219" spans="1:36" ht="15" customHeight="1">
      <c r="D219" s="69"/>
      <c r="E219" s="69"/>
      <c r="F219" s="69"/>
      <c r="G219" s="69"/>
      <c r="H219" s="69"/>
      <c r="I219" s="64"/>
      <c r="J219" s="64"/>
      <c r="K219" s="64"/>
      <c r="L219" s="64"/>
      <c r="M219" s="64"/>
      <c r="N219" s="64"/>
      <c r="O219" s="64"/>
      <c r="P219" s="64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</row>
    <row r="220" spans="1:36" ht="15" customHeight="1">
      <c r="D220" s="69"/>
      <c r="E220" s="69"/>
      <c r="F220" s="69"/>
      <c r="G220" s="69"/>
      <c r="H220" s="69"/>
      <c r="I220" s="64"/>
      <c r="J220" s="64"/>
      <c r="K220" s="64" t="s">
        <v>34</v>
      </c>
      <c r="L220" s="64"/>
      <c r="M220" s="64"/>
      <c r="N220" s="64"/>
      <c r="O220" s="64"/>
      <c r="P220" s="64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</row>
    <row r="221" spans="1:36" ht="15" customHeight="1">
      <c r="D221" s="69"/>
      <c r="E221" s="69"/>
      <c r="F221" s="69"/>
      <c r="G221" s="69"/>
      <c r="H221" s="69"/>
      <c r="I221" s="64"/>
      <c r="J221" s="64"/>
      <c r="K221" s="64"/>
      <c r="L221" s="64"/>
      <c r="M221" s="64"/>
      <c r="N221" s="64"/>
      <c r="O221" s="64"/>
      <c r="P221" s="64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</row>
    <row r="222" spans="1:36" ht="15" customHeight="1">
      <c r="D222" s="69"/>
      <c r="E222" s="69"/>
      <c r="F222" s="69"/>
      <c r="G222" s="69"/>
      <c r="H222" s="69"/>
      <c r="I222" s="64"/>
      <c r="J222" s="64"/>
      <c r="K222" s="64" t="s">
        <v>35</v>
      </c>
      <c r="L222" s="64" t="s">
        <v>102</v>
      </c>
      <c r="M222" s="64" t="s">
        <v>103</v>
      </c>
      <c r="N222" s="64" t="s">
        <v>104</v>
      </c>
      <c r="O222" s="64"/>
      <c r="P222" s="64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</row>
    <row r="223" spans="1:36" ht="15" customHeight="1">
      <c r="D223" s="69"/>
      <c r="E223" s="69"/>
      <c r="F223" s="69"/>
      <c r="G223" s="69"/>
      <c r="H223" s="69"/>
      <c r="I223" s="64"/>
      <c r="J223" s="66" t="s">
        <v>62</v>
      </c>
      <c r="K223" s="65">
        <v>0.5</v>
      </c>
      <c r="L223" s="65">
        <v>0.5</v>
      </c>
      <c r="M223" s="65">
        <v>0</v>
      </c>
      <c r="N223" s="65">
        <v>0</v>
      </c>
      <c r="O223" s="64"/>
      <c r="P223" s="64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</row>
    <row r="224" spans="1:36" ht="15" customHeight="1">
      <c r="D224" s="69"/>
      <c r="E224" s="69"/>
      <c r="F224" s="69"/>
      <c r="G224" s="69"/>
      <c r="H224" s="69"/>
      <c r="I224" s="64"/>
      <c r="J224" s="66" t="s">
        <v>63</v>
      </c>
      <c r="K224" s="65">
        <v>8.3299999999999999E-2</v>
      </c>
      <c r="L224" s="65">
        <v>0.75</v>
      </c>
      <c r="M224" s="65">
        <v>0.16669999999999999</v>
      </c>
      <c r="N224" s="65">
        <v>0</v>
      </c>
      <c r="O224" s="64"/>
      <c r="P224" s="64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</row>
    <row r="225" spans="4:36" ht="15" customHeight="1">
      <c r="D225" s="69"/>
      <c r="E225" s="69"/>
      <c r="F225" s="69"/>
      <c r="G225" s="69"/>
      <c r="H225" s="69"/>
      <c r="I225" s="64"/>
      <c r="J225" s="64"/>
      <c r="K225" s="64"/>
      <c r="L225" s="64"/>
      <c r="M225" s="64"/>
      <c r="N225" s="64"/>
      <c r="O225" s="64"/>
      <c r="P225" s="64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</row>
    <row r="226" spans="4:36" ht="15" customHeight="1">
      <c r="D226" s="69"/>
      <c r="E226" s="69"/>
      <c r="F226" s="69"/>
      <c r="G226" s="69"/>
      <c r="H226" s="69"/>
      <c r="I226" s="64"/>
      <c r="J226" s="64"/>
      <c r="K226" s="64"/>
      <c r="L226" s="64"/>
      <c r="M226" s="64"/>
      <c r="N226" s="64"/>
      <c r="O226" s="64"/>
      <c r="P226" s="64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</row>
    <row r="227" spans="4:36" ht="15" customHeight="1">
      <c r="D227" s="69"/>
      <c r="E227" s="69"/>
      <c r="F227" s="69"/>
      <c r="G227" s="69"/>
      <c r="H227" s="69"/>
      <c r="I227" s="64"/>
      <c r="J227" s="64"/>
      <c r="K227" s="64"/>
      <c r="L227" s="64"/>
      <c r="M227" s="64"/>
      <c r="N227" s="64"/>
      <c r="O227" s="64"/>
      <c r="P227" s="64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</row>
    <row r="228" spans="4:36" ht="15" customHeight="1">
      <c r="D228" s="69"/>
      <c r="E228" s="69"/>
      <c r="F228" s="69"/>
      <c r="G228" s="69"/>
      <c r="H228" s="69"/>
      <c r="I228" s="64"/>
      <c r="J228" s="64"/>
      <c r="K228" s="64"/>
      <c r="L228" s="64"/>
      <c r="M228" s="64"/>
      <c r="N228" s="64"/>
      <c r="O228" s="64"/>
      <c r="P228" s="64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</row>
    <row r="229" spans="4:36" ht="1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</row>
    <row r="230" spans="4:36" ht="1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</row>
    <row r="231" spans="4:36" ht="1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</row>
    <row r="232" spans="4:36" ht="1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</row>
    <row r="233" spans="4:36" ht="1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</row>
    <row r="234" spans="4:36" ht="1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</row>
    <row r="235" spans="4:36" ht="1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</row>
    <row r="236" spans="4:36" ht="1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</row>
    <row r="237" spans="4:36" ht="1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</row>
    <row r="238" spans="4:36" ht="1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</row>
    <row r="239" spans="4:36" ht="1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</row>
    <row r="240" spans="4:36" ht="1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</row>
    <row r="241" spans="1:38" ht="1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</row>
    <row r="242" spans="1:38" ht="1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</row>
    <row r="243" spans="1:38" ht="15" customHeight="1">
      <c r="D243" s="69"/>
      <c r="E243" s="69"/>
      <c r="F243" s="69"/>
      <c r="G243" s="69"/>
      <c r="H243" s="69"/>
      <c r="I243" s="69"/>
      <c r="J243" s="64"/>
      <c r="K243" s="407" t="s">
        <v>107</v>
      </c>
      <c r="L243" s="407" t="s">
        <v>108</v>
      </c>
      <c r="M243" s="407" t="s">
        <v>109</v>
      </c>
      <c r="N243" s="407" t="s">
        <v>110</v>
      </c>
      <c r="O243" s="407" t="s">
        <v>111</v>
      </c>
      <c r="P243" s="407" t="s">
        <v>112</v>
      </c>
      <c r="Q243" s="407" t="s">
        <v>113</v>
      </c>
      <c r="R243" s="407" t="s">
        <v>114</v>
      </c>
      <c r="S243" s="407" t="s">
        <v>115</v>
      </c>
      <c r="T243" s="69" t="s">
        <v>277</v>
      </c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</row>
    <row r="244" spans="1:38" ht="15" customHeight="1">
      <c r="A244" s="67" t="s">
        <v>105</v>
      </c>
      <c r="D244" s="69"/>
      <c r="E244" s="69"/>
      <c r="F244" s="69"/>
      <c r="G244" s="69"/>
      <c r="H244" s="69"/>
      <c r="I244" s="69"/>
      <c r="J244" s="66" t="s">
        <v>62</v>
      </c>
      <c r="K244" s="408">
        <v>0</v>
      </c>
      <c r="L244" s="408">
        <v>0</v>
      </c>
      <c r="M244" s="408">
        <v>0</v>
      </c>
      <c r="N244" s="408">
        <v>0</v>
      </c>
      <c r="O244" s="408">
        <v>0</v>
      </c>
      <c r="P244" s="408">
        <v>0.75</v>
      </c>
      <c r="Q244" s="408">
        <v>0</v>
      </c>
      <c r="R244" s="408">
        <v>0.25</v>
      </c>
      <c r="S244" s="408">
        <v>0</v>
      </c>
      <c r="T244" s="69">
        <v>0</v>
      </c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</row>
    <row r="245" spans="1:38" ht="15" customHeight="1">
      <c r="D245" s="69"/>
      <c r="E245" s="69"/>
      <c r="F245" s="69"/>
      <c r="G245" s="69"/>
      <c r="H245" s="69"/>
      <c r="I245" s="64"/>
      <c r="J245" s="66" t="s">
        <v>63</v>
      </c>
      <c r="K245" s="409">
        <v>0</v>
      </c>
      <c r="L245" s="409">
        <v>0</v>
      </c>
      <c r="M245" s="409">
        <v>8.3333333333333315E-2</v>
      </c>
      <c r="N245" s="409">
        <v>0</v>
      </c>
      <c r="O245" s="409">
        <v>0.33333333333333326</v>
      </c>
      <c r="P245" s="409">
        <v>8.3333333333333315E-2</v>
      </c>
      <c r="Q245" s="408">
        <v>0.25</v>
      </c>
      <c r="R245" s="408">
        <v>8.3333333333333315E-2</v>
      </c>
      <c r="S245" s="408">
        <v>8.3333333333333315E-2</v>
      </c>
      <c r="T245" s="69">
        <v>8.3000000000000004E-2</v>
      </c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</row>
    <row r="246" spans="1:38" ht="15" customHeight="1">
      <c r="D246" s="69"/>
      <c r="E246" s="69"/>
      <c r="F246" s="69"/>
      <c r="G246" s="69"/>
      <c r="H246" s="69"/>
      <c r="I246" s="64"/>
      <c r="J246" s="64"/>
      <c r="K246" s="409"/>
      <c r="L246" s="409"/>
      <c r="M246" s="409"/>
      <c r="N246" s="409"/>
      <c r="O246" s="409"/>
      <c r="P246" s="409"/>
      <c r="Q246" s="408"/>
      <c r="R246" s="408"/>
      <c r="S246" s="408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</row>
    <row r="247" spans="1:38" ht="15" customHeight="1">
      <c r="D247" s="69"/>
      <c r="E247" s="69"/>
      <c r="F247" s="69"/>
      <c r="G247" s="69"/>
      <c r="H247" s="69"/>
      <c r="I247" s="64"/>
      <c r="J247" s="64"/>
      <c r="K247" s="409"/>
      <c r="L247" s="409"/>
      <c r="M247" s="409"/>
      <c r="N247" s="409"/>
      <c r="O247" s="409"/>
      <c r="P247" s="409"/>
      <c r="Q247" s="408"/>
      <c r="R247" s="408"/>
      <c r="S247" s="408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</row>
    <row r="248" spans="1:38" ht="15" customHeight="1">
      <c r="D248" s="69"/>
      <c r="E248" s="69"/>
      <c r="F248" s="69"/>
      <c r="G248" s="69"/>
      <c r="H248" s="69"/>
      <c r="I248" s="64"/>
      <c r="J248" s="64"/>
      <c r="K248" s="64"/>
      <c r="L248" s="64"/>
      <c r="M248" s="64"/>
      <c r="N248" s="64"/>
      <c r="O248" s="64"/>
      <c r="P248" s="64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</row>
    <row r="249" spans="1:38" ht="15" customHeight="1">
      <c r="D249" s="69"/>
      <c r="E249" s="69"/>
      <c r="F249" s="69"/>
      <c r="G249" s="69"/>
      <c r="H249" s="69"/>
      <c r="I249" s="64"/>
      <c r="J249" s="66"/>
      <c r="K249" s="65"/>
      <c r="L249" s="65"/>
      <c r="M249" s="65"/>
      <c r="N249" s="65"/>
      <c r="O249" s="65"/>
      <c r="P249" s="64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</row>
    <row r="250" spans="1:38" ht="15" customHeight="1">
      <c r="D250" s="69"/>
      <c r="E250" s="69"/>
      <c r="F250" s="69"/>
      <c r="G250" s="69"/>
      <c r="H250" s="69"/>
      <c r="I250" s="64"/>
      <c r="J250" s="66"/>
      <c r="K250" s="65"/>
      <c r="L250" s="65"/>
      <c r="M250" s="65"/>
      <c r="N250" s="65"/>
      <c r="O250" s="65"/>
      <c r="P250" s="64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</row>
    <row r="251" spans="1:38" ht="15" customHeight="1">
      <c r="D251" s="69"/>
      <c r="E251" s="69"/>
      <c r="F251" s="69"/>
      <c r="G251" s="69"/>
      <c r="H251" s="69"/>
      <c r="I251" s="64"/>
      <c r="J251" s="64"/>
      <c r="K251" s="64"/>
      <c r="L251" s="64"/>
      <c r="M251" s="64"/>
      <c r="N251" s="64"/>
      <c r="O251" s="64"/>
      <c r="P251" s="64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</row>
    <row r="252" spans="1:38" ht="15" customHeight="1">
      <c r="D252" s="69"/>
      <c r="E252" s="69"/>
      <c r="F252" s="69"/>
      <c r="G252" s="69"/>
      <c r="H252" s="69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8"/>
      <c r="AL252" s="68"/>
    </row>
    <row r="253" spans="1:38" ht="1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4"/>
      <c r="O253" s="368"/>
      <c r="P253" s="368"/>
      <c r="Q253" s="368"/>
      <c r="R253" s="368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8"/>
      <c r="AL253" s="68"/>
    </row>
    <row r="254" spans="1:38" ht="1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4"/>
      <c r="O254" s="228"/>
      <c r="P254" s="228"/>
      <c r="Q254" s="228"/>
      <c r="R254" s="228"/>
      <c r="S254" s="64"/>
      <c r="T254" s="64"/>
      <c r="U254" s="368"/>
      <c r="V254" s="368"/>
      <c r="W254" s="368"/>
      <c r="X254" s="368"/>
      <c r="Y254" s="368"/>
      <c r="Z254" s="368"/>
      <c r="AA254" s="368"/>
      <c r="AB254" s="368"/>
      <c r="AC254" s="368"/>
      <c r="AD254" s="368"/>
      <c r="AE254" s="368"/>
      <c r="AF254" s="368"/>
      <c r="AG254" s="64"/>
      <c r="AH254" s="64"/>
      <c r="AI254" s="64"/>
      <c r="AJ254" s="64"/>
      <c r="AK254" s="68"/>
      <c r="AL254" s="68"/>
    </row>
    <row r="255" spans="1:38" ht="1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4"/>
      <c r="O255" s="229"/>
      <c r="P255" s="230"/>
      <c r="Q255" s="229"/>
      <c r="R255" s="230"/>
      <c r="S255" s="64"/>
      <c r="T255" s="64"/>
      <c r="U255" s="229"/>
      <c r="V255" s="230"/>
      <c r="W255" s="229"/>
      <c r="X255" s="230"/>
      <c r="Y255" s="229"/>
      <c r="Z255" s="230"/>
      <c r="AA255" s="229"/>
      <c r="AB255" s="230"/>
      <c r="AC255" s="229"/>
      <c r="AD255" s="230"/>
      <c r="AE255" s="229"/>
      <c r="AF255" s="230"/>
      <c r="AG255" s="64"/>
      <c r="AH255" s="64"/>
      <c r="AI255" s="64"/>
      <c r="AJ255" s="64"/>
      <c r="AK255" s="68"/>
      <c r="AL255" s="68"/>
    </row>
    <row r="256" spans="1:38" ht="1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4"/>
      <c r="O256" s="229"/>
      <c r="P256" s="230"/>
      <c r="Q256" s="229"/>
      <c r="R256" s="230"/>
      <c r="S256" s="64"/>
      <c r="T256" s="64"/>
      <c r="U256" s="229"/>
      <c r="V256" s="230"/>
      <c r="W256" s="229"/>
      <c r="X256" s="230"/>
      <c r="Y256" s="229"/>
      <c r="Z256" s="230"/>
      <c r="AA256" s="229"/>
      <c r="AB256" s="230"/>
      <c r="AC256" s="229"/>
      <c r="AD256" s="230"/>
      <c r="AE256" s="229"/>
      <c r="AF256" s="230"/>
      <c r="AG256" s="64"/>
      <c r="AH256" s="64"/>
      <c r="AI256" s="64"/>
      <c r="AJ256" s="64"/>
      <c r="AK256" s="68"/>
      <c r="AL256" s="68"/>
    </row>
    <row r="257" spans="1:38" ht="1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8"/>
      <c r="AL257" s="68"/>
    </row>
    <row r="258" spans="1:38" ht="1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8"/>
      <c r="AL258" s="68"/>
    </row>
    <row r="259" spans="1:38" ht="1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</row>
    <row r="260" spans="1:38" ht="1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</row>
    <row r="261" spans="1:38" ht="15" customHeight="1"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</row>
    <row r="262" spans="1:38" ht="15" customHeight="1"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</row>
    <row r="263" spans="1:38" ht="15" customHeight="1"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</row>
    <row r="264" spans="1:38" ht="15" customHeight="1"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</row>
    <row r="265" spans="1:38" ht="15" customHeight="1"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</row>
    <row r="266" spans="1:38" ht="15" customHeight="1"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</row>
    <row r="267" spans="1:38" ht="15" customHeight="1"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</row>
    <row r="268" spans="1:38" ht="15" customHeight="1"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</row>
    <row r="269" spans="1:38" ht="15" customHeight="1"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</row>
    <row r="270" spans="1:38" ht="15" customHeight="1">
      <c r="A270" s="67" t="s">
        <v>123</v>
      </c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</row>
    <row r="271" spans="1:38" ht="15" customHeight="1"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</row>
    <row r="272" spans="1:38" ht="15" customHeight="1">
      <c r="D272" s="69"/>
      <c r="E272" s="69"/>
      <c r="F272" s="69"/>
      <c r="G272" s="69"/>
      <c r="H272" s="69"/>
      <c r="I272" s="69"/>
      <c r="J272" s="69"/>
      <c r="K272" s="64"/>
      <c r="L272" s="64"/>
      <c r="M272" s="64"/>
      <c r="N272" s="64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</row>
    <row r="273" spans="1:36" ht="15" customHeight="1">
      <c r="D273" s="69"/>
      <c r="E273" s="69"/>
      <c r="F273" s="69"/>
      <c r="G273" s="69"/>
      <c r="H273" s="69"/>
      <c r="I273" s="69"/>
      <c r="J273" s="69"/>
      <c r="K273" s="64"/>
      <c r="L273" s="64"/>
      <c r="M273" s="64" t="s">
        <v>123</v>
      </c>
      <c r="N273" s="64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</row>
    <row r="274" spans="1:36" ht="15" customHeight="1">
      <c r="D274" s="69"/>
      <c r="E274" s="69"/>
      <c r="F274" s="69"/>
      <c r="G274" s="69"/>
      <c r="H274" s="69"/>
      <c r="I274" s="69"/>
      <c r="J274" s="69"/>
      <c r="K274" s="64"/>
      <c r="L274" s="64"/>
      <c r="M274" s="64"/>
      <c r="N274" s="64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</row>
    <row r="275" spans="1:36" ht="15" customHeight="1">
      <c r="D275" s="69"/>
      <c r="E275" s="69"/>
      <c r="F275" s="69"/>
      <c r="G275" s="69"/>
      <c r="H275" s="69"/>
      <c r="I275" s="69"/>
      <c r="J275" s="69"/>
      <c r="K275" s="64"/>
      <c r="L275" s="64"/>
      <c r="M275" s="64" t="s">
        <v>14</v>
      </c>
      <c r="N275" s="64" t="s">
        <v>15</v>
      </c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</row>
    <row r="276" spans="1:36" ht="15" customHeight="1">
      <c r="D276" s="69"/>
      <c r="E276" s="69"/>
      <c r="F276" s="69"/>
      <c r="G276" s="69"/>
      <c r="H276" s="69"/>
      <c r="I276" s="69"/>
      <c r="J276" s="69"/>
      <c r="K276" s="64"/>
      <c r="L276" s="66" t="s">
        <v>62</v>
      </c>
      <c r="M276" s="65">
        <v>0.75</v>
      </c>
      <c r="N276" s="65">
        <v>0.25</v>
      </c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</row>
    <row r="277" spans="1:36" ht="15" customHeight="1">
      <c r="D277" s="69"/>
      <c r="E277" s="69"/>
      <c r="F277" s="69"/>
      <c r="G277" s="69"/>
      <c r="H277" s="69"/>
      <c r="I277" s="69"/>
      <c r="J277" s="69"/>
      <c r="K277" s="64"/>
      <c r="L277" s="66" t="s">
        <v>63</v>
      </c>
      <c r="M277" s="65">
        <v>0.41670000000000001</v>
      </c>
      <c r="N277" s="65">
        <v>0.58330000000000004</v>
      </c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</row>
    <row r="278" spans="1:36" ht="15" customHeight="1">
      <c r="D278" s="69"/>
      <c r="E278" s="69"/>
      <c r="F278" s="69"/>
      <c r="G278" s="69"/>
      <c r="H278" s="69"/>
      <c r="I278" s="69"/>
      <c r="J278" s="69"/>
      <c r="K278" s="64"/>
      <c r="L278" s="64"/>
      <c r="M278" s="64"/>
      <c r="N278" s="64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</row>
    <row r="279" spans="1:36" ht="15" customHeight="1">
      <c r="D279" s="69"/>
      <c r="E279" s="69"/>
      <c r="F279" s="69"/>
      <c r="G279" s="69"/>
      <c r="H279" s="69"/>
      <c r="I279" s="69"/>
      <c r="J279" s="69"/>
      <c r="K279" s="64"/>
      <c r="L279" s="64"/>
      <c r="M279" s="64"/>
      <c r="N279" s="64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</row>
    <row r="280" spans="1:36" ht="15" customHeight="1"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</row>
    <row r="281" spans="1:36" ht="15" customHeight="1"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</row>
    <row r="282" spans="1:36" ht="15" customHeight="1"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</row>
    <row r="283" spans="1:36" ht="15" customHeight="1"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</row>
    <row r="284" spans="1:36" ht="15" customHeight="1"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</row>
    <row r="285" spans="1:36" ht="15" customHeight="1"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</row>
    <row r="286" spans="1:36" ht="15" customHeight="1"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</row>
    <row r="287" spans="1:36" ht="15" customHeight="1">
      <c r="A287" s="67" t="s">
        <v>186</v>
      </c>
      <c r="D287" s="69"/>
      <c r="E287" s="69"/>
      <c r="F287" s="69"/>
      <c r="G287" s="69"/>
      <c r="H287" s="69"/>
      <c r="I287" s="69"/>
      <c r="J287" s="64"/>
      <c r="K287" s="64"/>
      <c r="L287" s="64"/>
      <c r="M287" s="64"/>
      <c r="N287" s="64"/>
      <c r="O287" s="64"/>
      <c r="P287" s="64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</row>
    <row r="288" spans="1:36" ht="15" customHeight="1">
      <c r="D288" s="69"/>
      <c r="E288" s="69"/>
      <c r="F288" s="69"/>
      <c r="G288" s="69"/>
      <c r="H288" s="69"/>
      <c r="I288" s="69"/>
      <c r="J288" s="64"/>
      <c r="K288" s="64"/>
      <c r="L288" s="64"/>
      <c r="M288" s="64"/>
      <c r="N288" s="64"/>
      <c r="O288" s="64"/>
      <c r="P288" s="64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</row>
    <row r="289" spans="4:36" ht="15" customHeight="1">
      <c r="D289" s="69"/>
      <c r="E289" s="69"/>
      <c r="F289" s="69"/>
      <c r="G289" s="69"/>
      <c r="H289" s="69"/>
      <c r="I289" s="69"/>
      <c r="J289" s="64"/>
      <c r="K289" s="64" t="s">
        <v>137</v>
      </c>
      <c r="L289" s="64" t="s">
        <v>138</v>
      </c>
      <c r="M289" s="64" t="s">
        <v>139</v>
      </c>
      <c r="N289" s="64" t="s">
        <v>140</v>
      </c>
      <c r="O289" s="64" t="s">
        <v>141</v>
      </c>
      <c r="P289" s="64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</row>
    <row r="290" spans="4:36" ht="15" customHeight="1">
      <c r="D290" s="69"/>
      <c r="E290" s="69"/>
      <c r="F290" s="69"/>
      <c r="G290" s="69"/>
      <c r="H290" s="69"/>
      <c r="I290" s="69"/>
      <c r="J290" s="66" t="s">
        <v>62</v>
      </c>
      <c r="K290" s="231">
        <v>5.5</v>
      </c>
      <c r="L290" s="231">
        <v>3</v>
      </c>
      <c r="M290" s="231">
        <v>3.75</v>
      </c>
      <c r="N290" s="231">
        <v>5</v>
      </c>
      <c r="O290" s="231">
        <v>5.5</v>
      </c>
      <c r="P290" s="64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</row>
    <row r="291" spans="4:36" ht="15" customHeight="1">
      <c r="D291" s="69"/>
      <c r="E291" s="69"/>
      <c r="F291" s="69"/>
      <c r="G291" s="69"/>
      <c r="H291" s="69"/>
      <c r="I291" s="69"/>
      <c r="J291" s="66" t="s">
        <v>63</v>
      </c>
      <c r="K291" s="231">
        <v>5.75</v>
      </c>
      <c r="L291" s="231">
        <v>4.08</v>
      </c>
      <c r="M291" s="231">
        <v>4.33</v>
      </c>
      <c r="N291" s="231">
        <v>4.42</v>
      </c>
      <c r="O291" s="231">
        <v>5.58</v>
      </c>
      <c r="P291" s="64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</row>
    <row r="292" spans="4:36" ht="15" customHeight="1">
      <c r="D292" s="69"/>
      <c r="E292" s="69"/>
      <c r="F292" s="69"/>
      <c r="G292" s="69"/>
      <c r="H292" s="69"/>
      <c r="I292" s="69"/>
      <c r="J292" s="64"/>
      <c r="K292" s="64"/>
      <c r="L292" s="64"/>
      <c r="M292" s="64"/>
      <c r="N292" s="64"/>
      <c r="O292" s="64"/>
      <c r="P292" s="64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</row>
    <row r="293" spans="4:36" ht="15" customHeight="1">
      <c r="D293" s="69"/>
      <c r="E293" s="69"/>
      <c r="F293" s="69"/>
      <c r="G293" s="69"/>
      <c r="H293" s="69"/>
      <c r="I293" s="69"/>
      <c r="J293" s="64"/>
      <c r="K293" s="64"/>
      <c r="L293" s="64"/>
      <c r="M293" s="64"/>
      <c r="N293" s="64"/>
      <c r="O293" s="64"/>
      <c r="P293" s="64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</row>
    <row r="294" spans="4:36" ht="15" customHeight="1"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</row>
    <row r="295" spans="4:36" ht="15" customHeight="1"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</row>
    <row r="296" spans="4:36" ht="15" customHeight="1"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</row>
    <row r="297" spans="4:36" ht="15" customHeight="1"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</row>
    <row r="298" spans="4:36" ht="15" customHeight="1"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</row>
    <row r="299" spans="4:36" ht="15" customHeight="1"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</row>
    <row r="300" spans="4:36" ht="15" customHeight="1"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</row>
    <row r="301" spans="4:36" ht="15" customHeight="1"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</row>
    <row r="302" spans="4:36" ht="15" customHeight="1"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</row>
    <row r="303" spans="4:36" ht="15" customHeight="1"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</row>
    <row r="304" spans="4:36" ht="15" customHeight="1"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</row>
    <row r="305" spans="1:36" ht="15" customHeight="1"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</row>
    <row r="306" spans="1:36" ht="15" customHeight="1"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</row>
    <row r="307" spans="1:36" ht="15" customHeight="1"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</row>
    <row r="308" spans="1:36" ht="15" customHeight="1"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</row>
    <row r="309" spans="1:36" ht="15" customHeight="1"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</row>
    <row r="310" spans="1:36" ht="15" customHeight="1"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</row>
    <row r="311" spans="1:36" ht="15" customHeight="1"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</row>
    <row r="312" spans="1:36" ht="15" customHeight="1"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</row>
    <row r="313" spans="1:36" ht="15" customHeight="1"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</row>
    <row r="314" spans="1:36" ht="15" customHeight="1">
      <c r="A314" s="67" t="s">
        <v>189</v>
      </c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</row>
    <row r="315" spans="1:36" ht="15" customHeight="1"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</row>
    <row r="316" spans="1:36" ht="15" customHeight="1">
      <c r="D316" s="69"/>
      <c r="E316" s="69"/>
      <c r="F316" s="69"/>
      <c r="G316" s="69"/>
      <c r="H316" s="69"/>
      <c r="I316" s="69"/>
      <c r="J316" s="69"/>
      <c r="K316" s="69"/>
      <c r="L316" s="64"/>
      <c r="M316" s="64"/>
      <c r="N316" s="64"/>
      <c r="O316" s="64"/>
      <c r="P316" s="64"/>
      <c r="Q316" s="64"/>
      <c r="R316" s="64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</row>
    <row r="317" spans="1:36" ht="15" customHeight="1">
      <c r="D317" s="69"/>
      <c r="E317" s="69"/>
      <c r="F317" s="69"/>
      <c r="G317" s="69"/>
      <c r="H317" s="69"/>
      <c r="I317" s="69"/>
      <c r="J317" s="69"/>
      <c r="K317" s="69"/>
      <c r="L317" s="64"/>
      <c r="M317" s="64" t="s">
        <v>189</v>
      </c>
      <c r="N317" s="64"/>
      <c r="O317" s="64"/>
      <c r="P317" s="64"/>
      <c r="Q317" s="64"/>
      <c r="R317" s="64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</row>
    <row r="318" spans="1:36" ht="15" customHeight="1">
      <c r="D318" s="69"/>
      <c r="E318" s="69"/>
      <c r="F318" s="69"/>
      <c r="G318" s="69"/>
      <c r="H318" s="69"/>
      <c r="I318" s="69"/>
      <c r="J318" s="69"/>
      <c r="K318" s="69"/>
      <c r="L318" s="64"/>
      <c r="M318" s="64"/>
      <c r="N318" s="64"/>
      <c r="O318" s="64"/>
      <c r="P318" s="64"/>
      <c r="Q318" s="64"/>
      <c r="R318" s="64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</row>
    <row r="319" spans="1:36" ht="15" customHeight="1">
      <c r="D319" s="69"/>
      <c r="E319" s="69"/>
      <c r="F319" s="69"/>
      <c r="G319" s="69"/>
      <c r="H319" s="69"/>
      <c r="I319" s="69"/>
      <c r="J319" s="69"/>
      <c r="K319" s="69"/>
      <c r="L319" s="64"/>
      <c r="M319" s="64" t="s">
        <v>190</v>
      </c>
      <c r="N319" s="64" t="s">
        <v>191</v>
      </c>
      <c r="O319" s="64" t="s">
        <v>192</v>
      </c>
      <c r="P319" s="64" t="s">
        <v>193</v>
      </c>
      <c r="Q319" s="64" t="s">
        <v>194</v>
      </c>
      <c r="R319" s="64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</row>
    <row r="320" spans="1:36" ht="15" customHeight="1">
      <c r="D320" s="69"/>
      <c r="E320" s="69"/>
      <c r="F320" s="69"/>
      <c r="G320" s="69"/>
      <c r="H320" s="69"/>
      <c r="I320" s="69"/>
      <c r="J320" s="69"/>
      <c r="K320" s="69"/>
      <c r="L320" s="66" t="s">
        <v>62</v>
      </c>
      <c r="M320" s="65">
        <v>0.75</v>
      </c>
      <c r="N320" s="65">
        <v>0</v>
      </c>
      <c r="O320" s="65">
        <v>0.25</v>
      </c>
      <c r="P320" s="65">
        <v>0</v>
      </c>
      <c r="Q320" s="65">
        <v>0</v>
      </c>
      <c r="R320" s="64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</row>
    <row r="321" spans="1:36" ht="15" customHeight="1">
      <c r="D321" s="69"/>
      <c r="E321" s="69"/>
      <c r="F321" s="69"/>
      <c r="G321" s="69"/>
      <c r="H321" s="69"/>
      <c r="I321" s="69"/>
      <c r="J321" s="69"/>
      <c r="K321" s="69"/>
      <c r="L321" s="66" t="s">
        <v>63</v>
      </c>
      <c r="M321" s="65">
        <v>0.58330000000000004</v>
      </c>
      <c r="N321" s="65">
        <v>0.33329999999999999</v>
      </c>
      <c r="O321" s="65">
        <v>8.3299999999999999E-2</v>
      </c>
      <c r="P321" s="65">
        <v>0</v>
      </c>
      <c r="Q321" s="65">
        <v>0</v>
      </c>
      <c r="R321" s="64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</row>
    <row r="322" spans="1:36" ht="15" customHeight="1">
      <c r="D322" s="69"/>
      <c r="E322" s="69"/>
      <c r="F322" s="69"/>
      <c r="G322" s="69"/>
      <c r="H322" s="69"/>
      <c r="I322" s="69"/>
      <c r="J322" s="69"/>
      <c r="K322" s="69"/>
      <c r="L322" s="64"/>
      <c r="M322" s="64"/>
      <c r="N322" s="64"/>
      <c r="O322" s="64"/>
      <c r="P322" s="64"/>
      <c r="Q322" s="64"/>
      <c r="R322" s="64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</row>
    <row r="323" spans="1:36" ht="15" customHeight="1">
      <c r="D323" s="69"/>
      <c r="E323" s="69"/>
      <c r="F323" s="69"/>
      <c r="G323" s="69"/>
      <c r="H323" s="69"/>
      <c r="I323" s="69"/>
      <c r="J323" s="69"/>
      <c r="K323" s="69"/>
      <c r="L323" s="64"/>
      <c r="M323" s="64"/>
      <c r="N323" s="64"/>
      <c r="O323" s="64"/>
      <c r="P323" s="64"/>
      <c r="Q323" s="64"/>
      <c r="R323" s="64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</row>
    <row r="324" spans="1:36" ht="15" customHeight="1"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</row>
    <row r="325" spans="1:36" ht="15" customHeight="1"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</row>
    <row r="326" spans="1:36" ht="15" customHeight="1"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</row>
    <row r="327" spans="1:36" ht="15" customHeight="1"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</row>
    <row r="328" spans="1:36" ht="15" customHeight="1"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</row>
    <row r="329" spans="1:36" ht="15" customHeight="1"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</row>
    <row r="330" spans="1:36" ht="15" customHeight="1"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</row>
    <row r="331" spans="1:36" ht="15" customHeight="1"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</row>
    <row r="332" spans="1:36" ht="15" customHeight="1"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</row>
    <row r="333" spans="1:36" ht="15" customHeight="1"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</row>
    <row r="334" spans="1:36" ht="15" customHeight="1"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</row>
    <row r="335" spans="1:36" ht="15" customHeight="1"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</row>
    <row r="336" spans="1:36" ht="15" customHeight="1">
      <c r="A336" s="67" t="s">
        <v>201</v>
      </c>
      <c r="D336" s="69"/>
      <c r="E336" s="69"/>
      <c r="F336" s="69"/>
      <c r="G336" s="69"/>
      <c r="H336" s="69"/>
      <c r="I336" s="64"/>
      <c r="J336" s="64"/>
      <c r="K336" s="64"/>
      <c r="L336" s="64"/>
      <c r="M336" s="64"/>
      <c r="N336" s="64"/>
      <c r="O336" s="64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</row>
    <row r="337" spans="4:36" ht="15" customHeight="1">
      <c r="D337" s="69"/>
      <c r="E337" s="69"/>
      <c r="F337" s="69"/>
      <c r="G337" s="69"/>
      <c r="H337" s="69"/>
      <c r="I337" s="64"/>
      <c r="J337" s="64"/>
      <c r="K337" s="64"/>
      <c r="L337" s="64" t="s">
        <v>201</v>
      </c>
      <c r="M337" s="64"/>
      <c r="N337" s="64"/>
      <c r="O337" s="64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</row>
    <row r="338" spans="4:36" ht="15" customHeight="1">
      <c r="D338" s="69"/>
      <c r="E338" s="69"/>
      <c r="F338" s="69"/>
      <c r="G338" s="69"/>
      <c r="H338" s="69"/>
      <c r="I338" s="64"/>
      <c r="J338" s="64"/>
      <c r="K338" s="64"/>
      <c r="L338" s="64"/>
      <c r="M338" s="64"/>
      <c r="N338" s="64"/>
      <c r="O338" s="64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</row>
    <row r="339" spans="4:36" ht="15" customHeight="1">
      <c r="D339" s="69"/>
      <c r="E339" s="69"/>
      <c r="F339" s="69"/>
      <c r="G339" s="69"/>
      <c r="H339" s="69"/>
      <c r="I339" s="64"/>
      <c r="J339" s="64"/>
      <c r="K339" s="64"/>
      <c r="L339" s="64" t="s">
        <v>159</v>
      </c>
      <c r="M339" s="64" t="s">
        <v>160</v>
      </c>
      <c r="N339" s="64" t="s">
        <v>202</v>
      </c>
      <c r="O339" s="64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</row>
    <row r="340" spans="4:36" ht="15" customHeight="1">
      <c r="D340" s="69"/>
      <c r="E340" s="69"/>
      <c r="F340" s="69"/>
      <c r="G340" s="69"/>
      <c r="H340" s="69"/>
      <c r="I340" s="64"/>
      <c r="J340" s="64"/>
      <c r="K340" s="232" t="s">
        <v>62</v>
      </c>
      <c r="L340" s="233">
        <v>0</v>
      </c>
      <c r="M340" s="233">
        <v>0</v>
      </c>
      <c r="N340" s="233">
        <v>1</v>
      </c>
      <c r="O340" s="64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</row>
    <row r="341" spans="4:36" ht="15" customHeight="1">
      <c r="D341" s="69"/>
      <c r="E341" s="69"/>
      <c r="F341" s="69"/>
      <c r="G341" s="69"/>
      <c r="H341" s="69"/>
      <c r="I341" s="64"/>
      <c r="J341" s="64"/>
      <c r="K341" s="232" t="s">
        <v>63</v>
      </c>
      <c r="L341" s="233">
        <v>0</v>
      </c>
      <c r="M341" s="233">
        <v>0</v>
      </c>
      <c r="N341" s="233">
        <v>1</v>
      </c>
      <c r="O341" s="64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</row>
    <row r="342" spans="4:36" ht="15" customHeight="1">
      <c r="D342" s="69"/>
      <c r="E342" s="69"/>
      <c r="F342" s="69"/>
      <c r="G342" s="69"/>
      <c r="H342" s="69"/>
      <c r="I342" s="64"/>
      <c r="J342" s="64"/>
      <c r="K342" s="64"/>
      <c r="L342" s="64"/>
      <c r="M342" s="64"/>
      <c r="N342" s="64"/>
      <c r="O342" s="64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</row>
    <row r="343" spans="4:36" ht="15" customHeight="1">
      <c r="D343" s="69"/>
      <c r="E343" s="69"/>
      <c r="F343" s="69"/>
      <c r="G343" s="69"/>
      <c r="H343" s="69"/>
      <c r="I343" s="64"/>
      <c r="J343" s="64"/>
      <c r="K343" s="64"/>
      <c r="L343" s="64"/>
      <c r="M343" s="64"/>
      <c r="N343" s="64"/>
      <c r="O343" s="64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</row>
    <row r="344" spans="4:36" ht="15" customHeight="1">
      <c r="D344" s="69"/>
      <c r="E344" s="69"/>
      <c r="F344" s="69"/>
      <c r="G344" s="69"/>
      <c r="H344" s="69"/>
      <c r="I344" s="64"/>
      <c r="J344" s="64"/>
      <c r="K344" s="64"/>
      <c r="L344" s="64"/>
      <c r="M344" s="64"/>
      <c r="N344" s="64"/>
      <c r="O344" s="64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</row>
    <row r="345" spans="4:36" ht="15" customHeight="1"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</row>
    <row r="346" spans="4:36" ht="15" customHeight="1"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</row>
    <row r="347" spans="4:36" ht="15" customHeight="1"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</row>
    <row r="348" spans="4:36" ht="15" customHeight="1"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</row>
    <row r="349" spans="4:36" ht="15" customHeight="1"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</row>
    <row r="350" spans="4:36" ht="15" customHeight="1"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</row>
    <row r="351" spans="4:36" ht="15" customHeight="1"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</row>
    <row r="352" spans="4:36" ht="15" customHeight="1"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</row>
    <row r="353" spans="1:36" ht="15" customHeight="1"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</row>
    <row r="354" spans="1:36" ht="15" customHeight="1"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</row>
    <row r="355" spans="1:36" ht="15" customHeight="1"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</row>
    <row r="356" spans="1:36" ht="15" customHeight="1"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</row>
    <row r="357" spans="1:36" ht="15" customHeight="1"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</row>
    <row r="358" spans="1:36" ht="15" customHeight="1">
      <c r="A358" s="67" t="s">
        <v>210</v>
      </c>
      <c r="D358" s="69"/>
      <c r="E358" s="69"/>
      <c r="F358" s="69"/>
      <c r="G358" s="69"/>
      <c r="H358" s="69"/>
      <c r="I358" s="69"/>
      <c r="J358" s="69"/>
      <c r="K358" s="69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</row>
    <row r="359" spans="1:36" ht="15" customHeight="1">
      <c r="D359" s="69"/>
      <c r="E359" s="69"/>
      <c r="F359" s="69"/>
      <c r="G359" s="69"/>
      <c r="H359" s="69"/>
      <c r="I359" s="69"/>
      <c r="J359" s="69"/>
      <c r="K359" s="69"/>
      <c r="L359" s="64"/>
      <c r="M359" s="64"/>
      <c r="N359" s="64" t="s">
        <v>204</v>
      </c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</row>
    <row r="360" spans="1:36" ht="15" customHeight="1">
      <c r="D360" s="69"/>
      <c r="E360" s="69"/>
      <c r="F360" s="69"/>
      <c r="G360" s="69"/>
      <c r="H360" s="69"/>
      <c r="I360" s="69"/>
      <c r="J360" s="69"/>
      <c r="K360" s="69"/>
      <c r="L360" s="64"/>
      <c r="M360" s="64"/>
      <c r="N360" s="69"/>
      <c r="O360" s="69"/>
      <c r="P360" s="69"/>
      <c r="Q360" s="69"/>
      <c r="R360" s="69"/>
      <c r="S360" s="64"/>
      <c r="T360" s="64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</row>
    <row r="361" spans="1:36" ht="15" customHeight="1">
      <c r="D361" s="69"/>
      <c r="E361" s="69"/>
      <c r="F361" s="69"/>
      <c r="G361" s="69"/>
      <c r="H361" s="69"/>
      <c r="I361" s="69"/>
      <c r="J361" s="69"/>
      <c r="K361" s="69"/>
      <c r="L361" s="64"/>
      <c r="M361" s="64"/>
      <c r="N361" s="64" t="s">
        <v>205</v>
      </c>
      <c r="O361" s="64" t="s">
        <v>206</v>
      </c>
      <c r="P361" s="64" t="s">
        <v>207</v>
      </c>
      <c r="Q361" s="64" t="s">
        <v>208</v>
      </c>
      <c r="R361" s="64" t="s">
        <v>209</v>
      </c>
      <c r="S361" s="64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</row>
    <row r="362" spans="1:36" ht="15" customHeight="1">
      <c r="D362" s="69"/>
      <c r="E362" s="69"/>
      <c r="F362" s="69"/>
      <c r="G362" s="69"/>
      <c r="H362" s="69"/>
      <c r="I362" s="69"/>
      <c r="J362" s="69"/>
      <c r="K362" s="69"/>
      <c r="L362" s="64"/>
      <c r="M362" s="232" t="s">
        <v>62</v>
      </c>
      <c r="N362" s="233">
        <v>0.25</v>
      </c>
      <c r="O362" s="233">
        <v>0</v>
      </c>
      <c r="P362" s="233">
        <v>0</v>
      </c>
      <c r="Q362" s="233">
        <v>0.5</v>
      </c>
      <c r="R362" s="233">
        <v>0.25</v>
      </c>
      <c r="S362" s="64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</row>
    <row r="363" spans="1:36" ht="15" customHeight="1">
      <c r="D363" s="69"/>
      <c r="E363" s="69"/>
      <c r="F363" s="69"/>
      <c r="G363" s="69"/>
      <c r="H363" s="69"/>
      <c r="I363" s="69"/>
      <c r="J363" s="69"/>
      <c r="K363" s="69"/>
      <c r="L363" s="64"/>
      <c r="M363" s="232" t="s">
        <v>63</v>
      </c>
      <c r="N363" s="233">
        <v>0.25</v>
      </c>
      <c r="O363" s="233">
        <v>0.16669999999999999</v>
      </c>
      <c r="P363" s="233">
        <v>0.33329999999999999</v>
      </c>
      <c r="Q363" s="233">
        <v>8.3299999999999999E-2</v>
      </c>
      <c r="R363" s="233">
        <v>0.16669999999999999</v>
      </c>
      <c r="S363" s="64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</row>
    <row r="364" spans="1:36" ht="15" customHeight="1">
      <c r="D364" s="69"/>
      <c r="E364" s="69"/>
      <c r="F364" s="69"/>
      <c r="G364" s="69"/>
      <c r="H364" s="69"/>
      <c r="I364" s="69"/>
      <c r="J364" s="69"/>
      <c r="K364" s="69"/>
      <c r="L364" s="64"/>
      <c r="M364" s="64"/>
      <c r="N364" s="64"/>
      <c r="O364" s="64"/>
      <c r="P364" s="64"/>
      <c r="Q364" s="64"/>
      <c r="R364" s="64"/>
      <c r="S364" s="64"/>
      <c r="T364" s="64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</row>
    <row r="365" spans="1:36" ht="15" customHeight="1"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</row>
    <row r="366" spans="1:36" ht="15" customHeight="1"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</row>
    <row r="367" spans="1:36" ht="15" customHeight="1"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</row>
    <row r="368" spans="1:36" ht="15" customHeight="1"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</row>
    <row r="369" spans="1:36" ht="15" customHeight="1"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</row>
    <row r="370" spans="1:36" ht="15" customHeight="1"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</row>
    <row r="371" spans="1:36" ht="15" customHeight="1"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</row>
    <row r="372" spans="1:36" ht="15" customHeight="1"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</row>
    <row r="373" spans="1:36" ht="15" customHeight="1"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</row>
    <row r="374" spans="1:36" ht="15" customHeight="1"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</row>
    <row r="375" spans="1:36" ht="15" customHeight="1"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</row>
    <row r="376" spans="1:36" ht="15" customHeight="1"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</row>
    <row r="377" spans="1:36" ht="15" customHeight="1"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</row>
    <row r="378" spans="1:36" ht="15" customHeight="1"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</row>
    <row r="379" spans="1:36" ht="15" customHeight="1"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</row>
    <row r="380" spans="1:36" ht="15" customHeight="1">
      <c r="A380" s="67" t="s">
        <v>155</v>
      </c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</row>
    <row r="381" spans="1:36" ht="15" customHeight="1">
      <c r="D381" s="69"/>
      <c r="E381" s="69"/>
      <c r="F381" s="69"/>
      <c r="G381" s="64"/>
      <c r="H381" s="64"/>
      <c r="I381" s="64"/>
      <c r="J381" s="64"/>
      <c r="K381" s="64"/>
      <c r="L381" s="64"/>
      <c r="M381" s="64"/>
      <c r="N381" s="64"/>
      <c r="O381" s="64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</row>
    <row r="382" spans="1:36" ht="15" customHeight="1">
      <c r="D382" s="69"/>
      <c r="E382" s="69"/>
      <c r="F382" s="69"/>
      <c r="G382" s="64"/>
      <c r="H382" s="64"/>
      <c r="I382" s="64"/>
      <c r="J382" s="64"/>
      <c r="K382" s="64"/>
      <c r="L382" s="64" t="s">
        <v>155</v>
      </c>
      <c r="M382" s="64"/>
      <c r="N382" s="64"/>
      <c r="O382" s="64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</row>
    <row r="383" spans="1:36" ht="15" customHeight="1">
      <c r="D383" s="69"/>
      <c r="E383" s="69"/>
      <c r="F383" s="69"/>
      <c r="G383" s="64"/>
      <c r="H383" s="64"/>
      <c r="I383" s="64"/>
      <c r="J383" s="64"/>
      <c r="K383" s="64"/>
      <c r="L383" s="64"/>
      <c r="M383" s="64"/>
      <c r="N383" s="64"/>
      <c r="O383" s="64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</row>
    <row r="384" spans="1:36" ht="15" customHeight="1">
      <c r="D384" s="69"/>
      <c r="E384" s="69"/>
      <c r="F384" s="69"/>
      <c r="G384" s="64"/>
      <c r="H384" s="64"/>
      <c r="I384" s="64"/>
      <c r="J384" s="64"/>
      <c r="K384" s="64"/>
      <c r="L384" s="64" t="s">
        <v>156</v>
      </c>
      <c r="M384" s="64" t="s">
        <v>157</v>
      </c>
      <c r="N384" s="64" t="s">
        <v>158</v>
      </c>
      <c r="O384" s="64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</row>
    <row r="385" spans="4:36" ht="15" customHeight="1">
      <c r="D385" s="69"/>
      <c r="E385" s="69"/>
      <c r="F385" s="69"/>
      <c r="G385" s="64"/>
      <c r="H385" s="64"/>
      <c r="I385" s="64"/>
      <c r="J385" s="64"/>
      <c r="K385" s="66" t="s">
        <v>62</v>
      </c>
      <c r="L385" s="65">
        <v>1</v>
      </c>
      <c r="M385" s="65">
        <v>0</v>
      </c>
      <c r="N385" s="65">
        <v>0</v>
      </c>
      <c r="O385" s="64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</row>
    <row r="386" spans="4:36" ht="15" customHeight="1">
      <c r="D386" s="69"/>
      <c r="E386" s="69"/>
      <c r="F386" s="69"/>
      <c r="G386" s="64"/>
      <c r="H386" s="64"/>
      <c r="I386" s="64"/>
      <c r="J386" s="64"/>
      <c r="K386" s="66" t="s">
        <v>63</v>
      </c>
      <c r="L386" s="65">
        <v>1</v>
      </c>
      <c r="M386" s="65">
        <v>0</v>
      </c>
      <c r="N386" s="65">
        <v>0</v>
      </c>
      <c r="O386" s="64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</row>
    <row r="387" spans="4:36" ht="15" customHeight="1">
      <c r="D387" s="69"/>
      <c r="E387" s="69"/>
      <c r="F387" s="69"/>
      <c r="G387" s="64"/>
      <c r="H387" s="64"/>
      <c r="I387" s="64"/>
      <c r="J387" s="64"/>
      <c r="K387" s="64"/>
      <c r="L387" s="64"/>
      <c r="M387" s="64"/>
      <c r="N387" s="64"/>
      <c r="O387" s="64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</row>
    <row r="388" spans="4:36" ht="15" customHeight="1">
      <c r="D388" s="69"/>
      <c r="E388" s="69"/>
      <c r="F388" s="69"/>
      <c r="G388" s="64"/>
      <c r="H388" s="64"/>
      <c r="I388" s="64"/>
      <c r="J388" s="64"/>
      <c r="K388" s="64"/>
      <c r="L388" s="64"/>
      <c r="M388" s="64"/>
      <c r="N388" s="64"/>
      <c r="O388" s="64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</row>
    <row r="389" spans="4:36" ht="15" customHeight="1">
      <c r="D389" s="69"/>
      <c r="E389" s="69"/>
      <c r="F389" s="69"/>
      <c r="G389" s="64"/>
      <c r="H389" s="64"/>
      <c r="I389" s="64"/>
      <c r="J389" s="64"/>
      <c r="K389" s="64"/>
      <c r="L389" s="64"/>
      <c r="M389" s="64"/>
      <c r="N389" s="64"/>
      <c r="O389" s="64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</row>
    <row r="390" spans="4:36" ht="15" customHeight="1"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</row>
    <row r="391" spans="4:36" ht="15" customHeight="1"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</row>
    <row r="392" spans="4:36" ht="15" customHeight="1"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</row>
    <row r="393" spans="4:36" ht="15" customHeight="1"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</row>
    <row r="394" spans="4:36" ht="15" customHeight="1"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</row>
    <row r="395" spans="4:36" ht="15" customHeight="1"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</row>
    <row r="396" spans="4:36" ht="15" customHeight="1"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</row>
    <row r="397" spans="4:36" ht="15" customHeight="1"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</row>
    <row r="398" spans="4:36" ht="15" customHeight="1"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</row>
    <row r="399" spans="4:36" ht="15" customHeight="1"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</row>
    <row r="400" spans="4:36" ht="15" customHeight="1"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</row>
    <row r="401" spans="1:36" ht="15" customHeight="1"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</row>
    <row r="402" spans="1:36"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</row>
    <row r="403" spans="1:36">
      <c r="D403" s="69"/>
      <c r="E403" s="69"/>
      <c r="F403" s="69"/>
      <c r="G403" s="69"/>
      <c r="H403" s="69"/>
      <c r="I403" s="69"/>
      <c r="J403" s="69"/>
      <c r="K403" s="69"/>
      <c r="L403" s="64"/>
      <c r="M403" s="64"/>
      <c r="N403" s="64"/>
      <c r="O403" s="64"/>
      <c r="P403" s="64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</row>
    <row r="404" spans="1:36">
      <c r="A404" s="67" t="s">
        <v>211</v>
      </c>
      <c r="D404" s="69"/>
      <c r="E404" s="69"/>
      <c r="F404" s="69"/>
      <c r="G404" s="69"/>
      <c r="H404" s="69"/>
      <c r="I404" s="69"/>
      <c r="J404" s="69"/>
      <c r="K404" s="69"/>
      <c r="L404" s="64"/>
      <c r="M404" s="64"/>
      <c r="N404" s="64"/>
      <c r="O404" s="64"/>
      <c r="P404" s="64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</row>
    <row r="405" spans="1:36">
      <c r="D405" s="69"/>
      <c r="E405" s="69"/>
      <c r="F405" s="69"/>
      <c r="G405" s="69"/>
      <c r="H405" s="69"/>
      <c r="I405" s="69"/>
      <c r="J405" s="69"/>
      <c r="K405" s="69"/>
      <c r="L405" s="64"/>
      <c r="M405" s="64" t="s">
        <v>171</v>
      </c>
      <c r="N405" s="64"/>
      <c r="O405" s="64"/>
      <c r="P405" s="64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</row>
    <row r="406" spans="1:36">
      <c r="D406" s="69"/>
      <c r="E406" s="69"/>
      <c r="F406" s="69"/>
      <c r="G406" s="69"/>
      <c r="H406" s="69"/>
      <c r="I406" s="69"/>
      <c r="J406" s="69"/>
      <c r="K406" s="69"/>
      <c r="L406" s="64"/>
      <c r="M406" s="64"/>
      <c r="N406" s="64"/>
      <c r="O406" s="64"/>
      <c r="P406" s="64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</row>
    <row r="407" spans="1:36">
      <c r="D407" s="69"/>
      <c r="E407" s="69"/>
      <c r="F407" s="69"/>
      <c r="G407" s="69"/>
      <c r="H407" s="69"/>
      <c r="I407" s="69"/>
      <c r="J407" s="69"/>
      <c r="K407" s="69"/>
      <c r="L407" s="64"/>
      <c r="M407" s="64" t="s">
        <v>9</v>
      </c>
      <c r="N407" s="64" t="s">
        <v>173</v>
      </c>
      <c r="O407" s="64" t="s">
        <v>174</v>
      </c>
      <c r="P407" s="64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</row>
    <row r="408" spans="1:36">
      <c r="D408" s="69"/>
      <c r="E408" s="69"/>
      <c r="F408" s="69"/>
      <c r="G408" s="69"/>
      <c r="H408" s="69"/>
      <c r="I408" s="69"/>
      <c r="J408" s="69"/>
      <c r="K408" s="69"/>
      <c r="L408" s="66" t="s">
        <v>62</v>
      </c>
      <c r="M408" s="65">
        <v>0.75</v>
      </c>
      <c r="N408" s="65">
        <v>0</v>
      </c>
      <c r="O408" s="65">
        <v>0.25</v>
      </c>
      <c r="P408" s="64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</row>
    <row r="409" spans="1:36">
      <c r="D409" s="69"/>
      <c r="E409" s="69"/>
      <c r="F409" s="69"/>
      <c r="G409" s="69"/>
      <c r="H409" s="69"/>
      <c r="I409" s="69"/>
      <c r="J409" s="69"/>
      <c r="K409" s="69"/>
      <c r="L409" s="66" t="s">
        <v>63</v>
      </c>
      <c r="M409" s="65">
        <v>0.58330000000000004</v>
      </c>
      <c r="N409" s="65">
        <v>0</v>
      </c>
      <c r="O409" s="65">
        <v>0.41670000000000001</v>
      </c>
      <c r="P409" s="64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</row>
    <row r="410" spans="1:36">
      <c r="D410" s="69"/>
      <c r="E410" s="69"/>
      <c r="F410" s="69"/>
      <c r="G410" s="69"/>
      <c r="H410" s="69"/>
      <c r="I410" s="69"/>
      <c r="J410" s="69"/>
      <c r="K410" s="69"/>
      <c r="L410" s="64"/>
      <c r="M410" s="64"/>
      <c r="N410" s="64"/>
      <c r="O410" s="64"/>
      <c r="P410" s="64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</row>
    <row r="411" spans="1:36">
      <c r="D411" s="69"/>
      <c r="E411" s="69"/>
      <c r="F411" s="69"/>
      <c r="G411" s="69"/>
      <c r="H411" s="69"/>
      <c r="I411" s="69"/>
      <c r="J411" s="69"/>
      <c r="K411" s="69"/>
      <c r="L411" s="64"/>
      <c r="M411" s="64"/>
      <c r="N411" s="64"/>
      <c r="O411" s="64"/>
      <c r="P411" s="64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</row>
    <row r="412" spans="1:36">
      <c r="D412" s="69"/>
      <c r="E412" s="69"/>
      <c r="F412" s="69"/>
      <c r="G412" s="69"/>
      <c r="H412" s="69"/>
      <c r="I412" s="69"/>
      <c r="J412" s="69"/>
      <c r="K412" s="69"/>
      <c r="L412" s="64"/>
      <c r="M412" s="64"/>
      <c r="N412" s="64"/>
      <c r="O412" s="64"/>
      <c r="P412" s="64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</row>
    <row r="413" spans="1:36">
      <c r="D413" s="69"/>
      <c r="E413" s="69"/>
      <c r="F413" s="69"/>
      <c r="G413" s="69"/>
      <c r="H413" s="69"/>
      <c r="I413" s="69"/>
      <c r="J413" s="69"/>
      <c r="K413" s="69"/>
      <c r="L413" s="64"/>
      <c r="M413" s="64"/>
      <c r="N413" s="64"/>
      <c r="O413" s="64"/>
      <c r="P413" s="64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</row>
    <row r="414" spans="1:36"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</row>
    <row r="415" spans="1:36"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</row>
    <row r="416" spans="1:36"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</row>
    <row r="417" spans="1:36"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</row>
    <row r="418" spans="1:36"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</row>
    <row r="419" spans="1:36"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</row>
    <row r="420" spans="1:36"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</row>
    <row r="421" spans="1:36"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</row>
    <row r="422" spans="1:36"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</row>
    <row r="423" spans="1:36"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</row>
    <row r="424" spans="1:36"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</row>
    <row r="425" spans="1:36"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</row>
    <row r="426" spans="1:36"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</row>
    <row r="427" spans="1:36"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</row>
    <row r="428" spans="1:36"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</row>
    <row r="429" spans="1:36">
      <c r="A429" s="67" t="s">
        <v>212</v>
      </c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</row>
    <row r="430" spans="1:36">
      <c r="D430" s="69"/>
      <c r="E430" s="69"/>
      <c r="F430" s="69"/>
      <c r="G430" s="69"/>
      <c r="H430" s="69"/>
      <c r="I430" s="64"/>
      <c r="J430" s="64"/>
      <c r="K430" s="64"/>
      <c r="L430" s="64"/>
      <c r="M430" s="64"/>
      <c r="N430" s="64"/>
      <c r="O430" s="64"/>
      <c r="P430" s="64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</row>
    <row r="431" spans="1:36">
      <c r="D431" s="69"/>
      <c r="E431" s="69"/>
      <c r="F431" s="69"/>
      <c r="G431" s="69"/>
      <c r="H431" s="69"/>
      <c r="I431" s="64"/>
      <c r="J431" s="64"/>
      <c r="K431" s="64"/>
      <c r="L431" s="64" t="s">
        <v>172</v>
      </c>
      <c r="M431" s="64"/>
      <c r="N431" s="64"/>
      <c r="O431" s="64"/>
      <c r="P431" s="64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</row>
    <row r="432" spans="1:36">
      <c r="D432" s="69"/>
      <c r="E432" s="69"/>
      <c r="F432" s="69"/>
      <c r="G432" s="69"/>
      <c r="H432" s="69"/>
      <c r="I432" s="64"/>
      <c r="J432" s="64"/>
      <c r="K432" s="64"/>
      <c r="L432" s="64"/>
      <c r="M432" s="64"/>
      <c r="N432" s="64"/>
      <c r="O432" s="64"/>
      <c r="P432" s="64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</row>
    <row r="433" spans="4:36">
      <c r="D433" s="69"/>
      <c r="E433" s="69"/>
      <c r="F433" s="69"/>
      <c r="G433" s="69"/>
      <c r="H433" s="69"/>
      <c r="I433" s="64"/>
      <c r="J433" s="64"/>
      <c r="K433" s="64"/>
      <c r="L433" s="64" t="s">
        <v>9</v>
      </c>
      <c r="M433" s="64" t="s">
        <v>175</v>
      </c>
      <c r="N433" s="64" t="s">
        <v>176</v>
      </c>
      <c r="O433" s="64"/>
      <c r="P433" s="64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</row>
    <row r="434" spans="4:36">
      <c r="D434" s="69"/>
      <c r="E434" s="69"/>
      <c r="F434" s="69"/>
      <c r="G434" s="69"/>
      <c r="H434" s="69"/>
      <c r="I434" s="64"/>
      <c r="J434" s="64"/>
      <c r="K434" s="66" t="s">
        <v>62</v>
      </c>
      <c r="L434" s="65">
        <v>1</v>
      </c>
      <c r="M434" s="65">
        <v>0</v>
      </c>
      <c r="N434" s="65">
        <v>0</v>
      </c>
      <c r="O434" s="64"/>
      <c r="P434" s="64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</row>
    <row r="435" spans="4:36">
      <c r="D435" s="69"/>
      <c r="E435" s="69"/>
      <c r="F435" s="69"/>
      <c r="G435" s="69"/>
      <c r="H435" s="69"/>
      <c r="I435" s="64"/>
      <c r="J435" s="64"/>
      <c r="K435" s="66" t="s">
        <v>63</v>
      </c>
      <c r="L435" s="65">
        <v>0.91669999999999996</v>
      </c>
      <c r="M435" s="65">
        <v>0</v>
      </c>
      <c r="N435" s="65">
        <v>8.3299999999999999E-2</v>
      </c>
      <c r="O435" s="64"/>
      <c r="P435" s="64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</row>
    <row r="436" spans="4:36">
      <c r="D436" s="69"/>
      <c r="E436" s="69"/>
      <c r="F436" s="69"/>
      <c r="G436" s="69"/>
      <c r="H436" s="69"/>
      <c r="I436" s="64"/>
      <c r="J436" s="64"/>
      <c r="K436" s="64"/>
      <c r="L436" s="64"/>
      <c r="M436" s="64"/>
      <c r="N436" s="64"/>
      <c r="O436" s="64"/>
      <c r="P436" s="64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</row>
    <row r="437" spans="4:36">
      <c r="D437" s="69"/>
      <c r="E437" s="69"/>
      <c r="F437" s="69"/>
      <c r="G437" s="69"/>
      <c r="H437" s="69"/>
      <c r="I437" s="64"/>
      <c r="J437" s="64"/>
      <c r="K437" s="64"/>
      <c r="L437" s="64"/>
      <c r="M437" s="64"/>
      <c r="N437" s="64"/>
      <c r="O437" s="64"/>
      <c r="P437" s="64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</row>
    <row r="438" spans="4:36">
      <c r="D438" s="69"/>
      <c r="E438" s="69"/>
      <c r="F438" s="69"/>
      <c r="G438" s="69"/>
      <c r="H438" s="69"/>
      <c r="I438" s="64"/>
      <c r="J438" s="64"/>
      <c r="K438" s="64"/>
      <c r="L438" s="64"/>
      <c r="M438" s="64"/>
      <c r="N438" s="64"/>
      <c r="O438" s="64"/>
      <c r="P438" s="64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</row>
    <row r="439" spans="4:36"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</row>
    <row r="440" spans="4:36"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</row>
    <row r="441" spans="4:36"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</row>
    <row r="442" spans="4:36"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</row>
    <row r="443" spans="4:36"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</row>
    <row r="444" spans="4:36"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</row>
    <row r="445" spans="4:36"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</row>
    <row r="446" spans="4:36"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</row>
    <row r="447" spans="4:36"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</row>
    <row r="448" spans="4:36"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</row>
    <row r="449" spans="4:36"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</row>
    <row r="450" spans="4:36"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</row>
    <row r="451" spans="4:36"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</row>
    <row r="452" spans="4:36"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</row>
    <row r="453" spans="4:36"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</row>
    <row r="454" spans="4:36"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</row>
    <row r="455" spans="4:36"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</row>
    <row r="456" spans="4:36"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</row>
    <row r="457" spans="4:36"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</row>
    <row r="458" spans="4:36"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</row>
    <row r="459" spans="4:36"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</row>
    <row r="460" spans="4:36"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</row>
    <row r="461" spans="4:36"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</row>
    <row r="462" spans="4:36"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</row>
    <row r="463" spans="4:36"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</row>
    <row r="464" spans="4:36"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</row>
    <row r="465" spans="4:36"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</row>
    <row r="466" spans="4:36"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</row>
    <row r="467" spans="4:36"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</row>
    <row r="468" spans="4:36"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</row>
    <row r="469" spans="4:36"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</row>
    <row r="470" spans="4:36"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</row>
    <row r="471" spans="4:36"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</row>
    <row r="472" spans="4:36"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</row>
    <row r="473" spans="4:36"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</row>
    <row r="474" spans="4:36"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</row>
    <row r="475" spans="4:36"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</row>
    <row r="476" spans="4:36"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</row>
    <row r="477" spans="4:36"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</row>
    <row r="478" spans="4:36"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</row>
    <row r="479" spans="4:36"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</row>
    <row r="480" spans="4:36"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</row>
    <row r="481" spans="4:36"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</row>
    <row r="482" spans="4:36"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</row>
    <row r="483" spans="4:36"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</row>
    <row r="484" spans="4:36"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</row>
    <row r="485" spans="4:36"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</row>
    <row r="486" spans="4:36"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</row>
    <row r="487" spans="4:36"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</row>
    <row r="488" spans="4:36"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</row>
    <row r="489" spans="4:36"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</row>
    <row r="490" spans="4:36"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</row>
    <row r="491" spans="4:36"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</row>
    <row r="492" spans="4:36"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</row>
    <row r="493" spans="4:36"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</row>
    <row r="494" spans="4:36"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</row>
    <row r="495" spans="4:36"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</row>
    <row r="496" spans="4:36"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</row>
    <row r="497" spans="4:36"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</row>
    <row r="498" spans="4:36"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</row>
    <row r="499" spans="4:36"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</row>
    <row r="500" spans="4:36"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</row>
    <row r="501" spans="4:36"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</row>
    <row r="502" spans="4:36"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</row>
    <row r="503" spans="4:36"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</row>
    <row r="504" spans="4:36"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</row>
    <row r="505" spans="4:36"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</row>
    <row r="506" spans="4:36"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</row>
    <row r="507" spans="4:36"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</row>
    <row r="508" spans="4:36"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</row>
    <row r="509" spans="4:36"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</row>
    <row r="510" spans="4:36"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</row>
    <row r="511" spans="4:36"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</row>
    <row r="512" spans="4:36"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</row>
    <row r="513" spans="4:36"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</row>
    <row r="514" spans="4:36"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</row>
    <row r="515" spans="4:36"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</row>
    <row r="516" spans="4:36"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</row>
    <row r="517" spans="4:36"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</row>
    <row r="518" spans="4:36"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</row>
    <row r="519" spans="4:36"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</row>
    <row r="520" spans="4:36"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</row>
    <row r="521" spans="4:36"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</row>
    <row r="522" spans="4:36"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</row>
    <row r="523" spans="4:36"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</row>
    <row r="524" spans="4:36"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</row>
    <row r="525" spans="4:36"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</row>
    <row r="526" spans="4:36"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</row>
    <row r="527" spans="4:36"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</row>
    <row r="528" spans="4:36"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</row>
    <row r="529" spans="4:36"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</row>
    <row r="530" spans="4:36"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</row>
    <row r="531" spans="4:36"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</row>
    <row r="532" spans="4:36"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</row>
    <row r="533" spans="4:36"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</row>
    <row r="534" spans="4:36"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</row>
    <row r="535" spans="4:36"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</row>
    <row r="536" spans="4:36"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</row>
    <row r="537" spans="4:36"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</row>
    <row r="538" spans="4:36"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</row>
    <row r="539" spans="4:36"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</row>
    <row r="540" spans="4:36"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</row>
    <row r="541" spans="4:36"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</row>
    <row r="542" spans="4:36"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</row>
    <row r="543" spans="4:36"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</row>
    <row r="544" spans="4:36"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</row>
    <row r="545" spans="4:36"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</row>
    <row r="546" spans="4:36"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</row>
    <row r="547" spans="4:36"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</row>
    <row r="548" spans="4:36"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</row>
    <row r="549" spans="4:36"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</row>
    <row r="550" spans="4:36"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</row>
    <row r="551" spans="4:36"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</row>
    <row r="552" spans="4:36"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</row>
    <row r="553" spans="4:36"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</row>
    <row r="554" spans="4:36"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</row>
    <row r="555" spans="4:36"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</row>
    <row r="556" spans="4:36"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</row>
    <row r="557" spans="4:36"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</row>
    <row r="558" spans="4:36"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</row>
    <row r="559" spans="4:36"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</row>
    <row r="560" spans="4:36"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</row>
    <row r="561" spans="4:36"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</row>
    <row r="562" spans="4:36"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</row>
    <row r="563" spans="4:36"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</row>
    <row r="564" spans="4:36"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</row>
    <row r="565" spans="4:36"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</row>
    <row r="566" spans="4:36"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</row>
    <row r="567" spans="4:36"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</row>
    <row r="568" spans="4:36"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</row>
    <row r="569" spans="4:36"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</row>
    <row r="570" spans="4:36"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</row>
    <row r="571" spans="4:36"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</row>
    <row r="572" spans="4:36"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</row>
    <row r="573" spans="4:36"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</row>
    <row r="574" spans="4:36"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</row>
    <row r="575" spans="4:36"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</row>
    <row r="576" spans="4:36"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</row>
    <row r="577" spans="4:36"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</row>
    <row r="578" spans="4:36"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</row>
    <row r="579" spans="4:36"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</row>
    <row r="580" spans="4:36"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</row>
    <row r="581" spans="4:36"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</row>
    <row r="582" spans="4:36"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</row>
    <row r="583" spans="4:36"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</row>
    <row r="584" spans="4:36"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</row>
    <row r="585" spans="4:36"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</row>
    <row r="586" spans="4:36"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</row>
    <row r="587" spans="4:36"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</row>
  </sheetData>
  <mergeCells count="17">
    <mergeCell ref="A1:F1"/>
    <mergeCell ref="J81:M81"/>
    <mergeCell ref="N81:U81"/>
    <mergeCell ref="J82:K82"/>
    <mergeCell ref="L82:M82"/>
    <mergeCell ref="N82:O82"/>
    <mergeCell ref="P82:Q82"/>
    <mergeCell ref="R82:S82"/>
    <mergeCell ref="T82:U82"/>
    <mergeCell ref="Y254:Z254"/>
    <mergeCell ref="AA254:AB254"/>
    <mergeCell ref="AC254:AD254"/>
    <mergeCell ref="AE254:AF254"/>
    <mergeCell ref="O253:P253"/>
    <mergeCell ref="Q253:R253"/>
    <mergeCell ref="U254:V254"/>
    <mergeCell ref="W254:X25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AB27"/>
  <sheetViews>
    <sheetView workbookViewId="0">
      <selection activeCell="Z13" activeCellId="8" sqref="J13:J15 L13:L15 N13:N15 P13:P15 R13:R15 T13:T15 V13:V15 X13:X15 Z13:Z15"/>
    </sheetView>
  </sheetViews>
  <sheetFormatPr defaultRowHeight="12.75"/>
  <sheetData>
    <row r="9" spans="3:28" ht="13.5" thickBot="1"/>
    <row r="10" spans="3:28" ht="13.5" thickBot="1">
      <c r="C10" s="370" t="s">
        <v>271</v>
      </c>
      <c r="D10" s="371"/>
      <c r="E10" s="372" t="s">
        <v>105</v>
      </c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4"/>
      <c r="AA10" s="375"/>
    </row>
    <row r="11" spans="3:28">
      <c r="C11" s="376"/>
      <c r="D11" s="377"/>
      <c r="E11" s="378" t="s">
        <v>272</v>
      </c>
      <c r="F11" s="379"/>
      <c r="G11" s="380" t="s">
        <v>273</v>
      </c>
      <c r="H11" s="379"/>
      <c r="I11" s="380" t="s">
        <v>107</v>
      </c>
      <c r="J11" s="379"/>
      <c r="K11" s="380" t="s">
        <v>108</v>
      </c>
      <c r="L11" s="379"/>
      <c r="M11" s="380" t="s">
        <v>109</v>
      </c>
      <c r="N11" s="379"/>
      <c r="O11" s="380" t="s">
        <v>110</v>
      </c>
      <c r="P11" s="379"/>
      <c r="Q11" s="380" t="s">
        <v>111</v>
      </c>
      <c r="R11" s="379"/>
      <c r="S11" s="380" t="s">
        <v>112</v>
      </c>
      <c r="T11" s="379"/>
      <c r="U11" s="380" t="s">
        <v>113</v>
      </c>
      <c r="V11" s="379"/>
      <c r="W11" s="380" t="s">
        <v>114</v>
      </c>
      <c r="X11" s="379"/>
      <c r="Y11" s="381" t="s">
        <v>115</v>
      </c>
      <c r="Z11" s="382"/>
      <c r="AA11" s="380" t="s">
        <v>273</v>
      </c>
      <c r="AB11" s="379"/>
    </row>
    <row r="12" spans="3:28" ht="24.75" thickBot="1">
      <c r="C12" s="383"/>
      <c r="D12" s="384"/>
      <c r="E12" s="385" t="s">
        <v>274</v>
      </c>
      <c r="F12" s="386" t="s">
        <v>275</v>
      </c>
      <c r="G12" s="386" t="s">
        <v>274</v>
      </c>
      <c r="H12" s="386" t="s">
        <v>275</v>
      </c>
      <c r="I12" s="386" t="s">
        <v>274</v>
      </c>
      <c r="J12" s="386" t="s">
        <v>275</v>
      </c>
      <c r="K12" s="386" t="s">
        <v>274</v>
      </c>
      <c r="L12" s="386" t="s">
        <v>275</v>
      </c>
      <c r="M12" s="386" t="s">
        <v>274</v>
      </c>
      <c r="N12" s="386" t="s">
        <v>275</v>
      </c>
      <c r="O12" s="386" t="s">
        <v>274</v>
      </c>
      <c r="P12" s="386" t="s">
        <v>275</v>
      </c>
      <c r="Q12" s="386" t="s">
        <v>274</v>
      </c>
      <c r="R12" s="386" t="s">
        <v>275</v>
      </c>
      <c r="S12" s="386" t="s">
        <v>274</v>
      </c>
      <c r="T12" s="386" t="s">
        <v>275</v>
      </c>
      <c r="U12" s="386" t="s">
        <v>274</v>
      </c>
      <c r="V12" s="386" t="s">
        <v>275</v>
      </c>
      <c r="W12" s="386" t="s">
        <v>274</v>
      </c>
      <c r="X12" s="386" t="s">
        <v>275</v>
      </c>
      <c r="Y12" s="386" t="s">
        <v>274</v>
      </c>
      <c r="Z12" s="387" t="s">
        <v>275</v>
      </c>
      <c r="AA12" s="386" t="s">
        <v>274</v>
      </c>
      <c r="AB12" s="386" t="s">
        <v>275</v>
      </c>
    </row>
    <row r="13" spans="3:28" ht="13.5" thickBot="1">
      <c r="C13" s="388" t="s">
        <v>61</v>
      </c>
      <c r="D13" s="389" t="s">
        <v>62</v>
      </c>
      <c r="E13" s="390">
        <v>0</v>
      </c>
      <c r="F13" s="391">
        <v>0</v>
      </c>
      <c r="G13" s="392">
        <v>0</v>
      </c>
      <c r="H13" s="391">
        <v>0</v>
      </c>
      <c r="I13" s="392">
        <v>0</v>
      </c>
      <c r="J13" s="391">
        <v>0</v>
      </c>
      <c r="K13" s="392">
        <v>0</v>
      </c>
      <c r="L13" s="391">
        <v>0</v>
      </c>
      <c r="M13" s="392">
        <v>0</v>
      </c>
      <c r="N13" s="391">
        <v>0</v>
      </c>
      <c r="O13" s="392">
        <v>0</v>
      </c>
      <c r="P13" s="391">
        <v>0</v>
      </c>
      <c r="Q13" s="392">
        <v>0</v>
      </c>
      <c r="R13" s="391">
        <v>0</v>
      </c>
      <c r="S13" s="392">
        <v>3</v>
      </c>
      <c r="T13" s="391">
        <v>0.75</v>
      </c>
      <c r="U13" s="392">
        <v>0</v>
      </c>
      <c r="V13" s="391">
        <v>0</v>
      </c>
      <c r="W13" s="392">
        <v>1</v>
      </c>
      <c r="X13" s="391">
        <v>0.25</v>
      </c>
      <c r="Y13" s="392">
        <v>0</v>
      </c>
      <c r="Z13" s="393">
        <v>0</v>
      </c>
      <c r="AA13" s="392">
        <v>0</v>
      </c>
      <c r="AB13" s="391">
        <v>0</v>
      </c>
    </row>
    <row r="14" spans="3:28">
      <c r="C14" s="376"/>
      <c r="D14" s="394" t="s">
        <v>63</v>
      </c>
      <c r="E14" s="395">
        <v>0</v>
      </c>
      <c r="F14" s="396">
        <v>0</v>
      </c>
      <c r="G14" s="397">
        <v>1</v>
      </c>
      <c r="H14" s="396">
        <v>8.3333333333333315E-2</v>
      </c>
      <c r="I14" s="397">
        <v>0</v>
      </c>
      <c r="J14" s="396">
        <v>0</v>
      </c>
      <c r="K14" s="397">
        <v>0</v>
      </c>
      <c r="L14" s="396">
        <v>0</v>
      </c>
      <c r="M14" s="397">
        <v>1</v>
      </c>
      <c r="N14" s="396">
        <v>8.3333333333333315E-2</v>
      </c>
      <c r="O14" s="397">
        <v>0</v>
      </c>
      <c r="P14" s="396">
        <v>0</v>
      </c>
      <c r="Q14" s="397">
        <v>4</v>
      </c>
      <c r="R14" s="396">
        <v>0.33333333333333326</v>
      </c>
      <c r="S14" s="397">
        <v>1</v>
      </c>
      <c r="T14" s="396">
        <v>8.3333333333333315E-2</v>
      </c>
      <c r="U14" s="397">
        <v>3</v>
      </c>
      <c r="V14" s="396">
        <v>0.25</v>
      </c>
      <c r="W14" s="397">
        <v>1</v>
      </c>
      <c r="X14" s="396">
        <v>8.3333333333333315E-2</v>
      </c>
      <c r="Y14" s="397">
        <v>1</v>
      </c>
      <c r="Z14" s="398">
        <v>8.3333333333333315E-2</v>
      </c>
      <c r="AA14" s="397">
        <v>1</v>
      </c>
      <c r="AB14" s="396">
        <v>8.3333333333333315E-2</v>
      </c>
    </row>
    <row r="15" spans="3:28" ht="13.5" thickBot="1">
      <c r="C15" s="383"/>
      <c r="D15" s="399" t="s">
        <v>64</v>
      </c>
      <c r="E15" s="400">
        <v>0</v>
      </c>
      <c r="F15" s="401">
        <v>0</v>
      </c>
      <c r="G15" s="402">
        <v>1</v>
      </c>
      <c r="H15" s="401">
        <v>6.25E-2</v>
      </c>
      <c r="I15" s="402">
        <v>0</v>
      </c>
      <c r="J15" s="401">
        <v>0</v>
      </c>
      <c r="K15" s="402">
        <v>0</v>
      </c>
      <c r="L15" s="401">
        <v>0</v>
      </c>
      <c r="M15" s="402">
        <v>1</v>
      </c>
      <c r="N15" s="401">
        <v>6.25E-2</v>
      </c>
      <c r="O15" s="402">
        <v>0</v>
      </c>
      <c r="P15" s="401">
        <v>0</v>
      </c>
      <c r="Q15" s="402">
        <v>4</v>
      </c>
      <c r="R15" s="401">
        <v>0.25</v>
      </c>
      <c r="S15" s="402">
        <v>4</v>
      </c>
      <c r="T15" s="401">
        <v>0.25</v>
      </c>
      <c r="U15" s="402">
        <v>3</v>
      </c>
      <c r="V15" s="401">
        <v>0.1875</v>
      </c>
      <c r="W15" s="402">
        <v>2</v>
      </c>
      <c r="X15" s="401">
        <v>0.125</v>
      </c>
      <c r="Y15" s="402">
        <v>1</v>
      </c>
      <c r="Z15" s="403">
        <v>6.25E-2</v>
      </c>
      <c r="AA15" s="402">
        <v>1</v>
      </c>
      <c r="AB15" s="401">
        <v>6.25E-2</v>
      </c>
    </row>
    <row r="19" spans="4:20">
      <c r="D19" t="s">
        <v>107</v>
      </c>
      <c r="F19" t="s">
        <v>108</v>
      </c>
      <c r="H19" t="s">
        <v>109</v>
      </c>
      <c r="J19" t="s">
        <v>110</v>
      </c>
      <c r="L19" t="s">
        <v>111</v>
      </c>
      <c r="N19" t="s">
        <v>112</v>
      </c>
      <c r="P19" t="s">
        <v>113</v>
      </c>
      <c r="R19" t="s">
        <v>114</v>
      </c>
      <c r="T19" t="s">
        <v>115</v>
      </c>
    </row>
    <row r="20" spans="4:20">
      <c r="D20" t="s">
        <v>108</v>
      </c>
    </row>
    <row r="21" spans="4:20">
      <c r="D21" t="s">
        <v>109</v>
      </c>
    </row>
    <row r="22" spans="4:20">
      <c r="D22" t="s">
        <v>110</v>
      </c>
    </row>
    <row r="23" spans="4:20">
      <c r="D23" t="s">
        <v>111</v>
      </c>
    </row>
    <row r="24" spans="4:20">
      <c r="D24" t="s">
        <v>112</v>
      </c>
    </row>
    <row r="25" spans="4:20">
      <c r="D25" t="s">
        <v>113</v>
      </c>
    </row>
    <row r="26" spans="4:20">
      <c r="D26" t="s">
        <v>114</v>
      </c>
    </row>
    <row r="27" spans="4:20">
      <c r="D27" t="s">
        <v>115</v>
      </c>
    </row>
  </sheetData>
  <mergeCells count="15">
    <mergeCell ref="Y11:Z11"/>
    <mergeCell ref="C13:C15"/>
    <mergeCell ref="AA11:AB11"/>
    <mergeCell ref="M11:N11"/>
    <mergeCell ref="O11:P11"/>
    <mergeCell ref="Q11:R11"/>
    <mergeCell ref="S11:T11"/>
    <mergeCell ref="U11:V11"/>
    <mergeCell ref="W11:X11"/>
    <mergeCell ref="C10:D12"/>
    <mergeCell ref="E10:Z10"/>
    <mergeCell ref="E11:F11"/>
    <mergeCell ref="G11:H11"/>
    <mergeCell ref="I11:J11"/>
    <mergeCell ref="K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Doctors</vt:lpstr>
      <vt:lpstr>Gràfics</vt:lpstr>
      <vt:lpstr>Full1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carazo</dc:creator>
  <cp:lastModifiedBy>GPAQ</cp:lastModifiedBy>
  <cp:lastPrinted>2009-01-15T08:35:19Z</cp:lastPrinted>
  <dcterms:created xsi:type="dcterms:W3CDTF">2007-11-15T12:24:41Z</dcterms:created>
  <dcterms:modified xsi:type="dcterms:W3CDTF">2016-07-14T11:37:31Z</dcterms:modified>
</cp:coreProperties>
</file>